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B - pokoj typ B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'190501_B - pokoj typ B'!$C$106:$K$893</definedName>
    <definedName name="_xlnm.Print_Area" localSheetId="1">'190501_B - pokoj typ B'!$C$4:$J$39,'190501_B - pokoj typ B'!$C$45:$J$88,'190501_B - pokoj typ B'!$C$94:$K$893</definedName>
    <definedName name="_xlnm.Print_Titles" localSheetId="1">'190501_B - pokoj typ B'!$106:$106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91"/>
  <c r="BH891"/>
  <c r="BG891"/>
  <c r="BE891"/>
  <c r="T891"/>
  <c r="T890"/>
  <c r="T889"/>
  <c r="R891"/>
  <c r="R890"/>
  <c r="R889"/>
  <c r="P891"/>
  <c r="P890"/>
  <c r="P889"/>
  <c r="BI882"/>
  <c r="BH882"/>
  <c r="BG882"/>
  <c r="BE882"/>
  <c r="T882"/>
  <c r="R882"/>
  <c r="P882"/>
  <c r="BI879"/>
  <c r="BH879"/>
  <c r="BG879"/>
  <c r="BE879"/>
  <c r="T879"/>
  <c r="R879"/>
  <c r="P879"/>
  <c r="BI868"/>
  <c r="BH868"/>
  <c r="BG868"/>
  <c r="BE868"/>
  <c r="T868"/>
  <c r="R868"/>
  <c r="P868"/>
  <c r="BI864"/>
  <c r="BH864"/>
  <c r="BG864"/>
  <c r="BE864"/>
  <c r="T864"/>
  <c r="R864"/>
  <c r="P864"/>
  <c r="BI858"/>
  <c r="BH858"/>
  <c r="BG858"/>
  <c r="BE858"/>
  <c r="T858"/>
  <c r="T857"/>
  <c r="R858"/>
  <c r="R857"/>
  <c r="P858"/>
  <c r="P857"/>
  <c r="BI854"/>
  <c r="BH854"/>
  <c r="BG854"/>
  <c r="BE854"/>
  <c r="T854"/>
  <c r="R854"/>
  <c r="P854"/>
  <c r="BI850"/>
  <c r="BH850"/>
  <c r="BG850"/>
  <c r="BE850"/>
  <c r="T850"/>
  <c r="R850"/>
  <c r="P850"/>
  <c r="BI846"/>
  <c r="BH846"/>
  <c r="BG846"/>
  <c r="BE846"/>
  <c r="T846"/>
  <c r="R846"/>
  <c r="P846"/>
  <c r="BI838"/>
  <c r="BH838"/>
  <c r="BG838"/>
  <c r="BE838"/>
  <c r="T838"/>
  <c r="R838"/>
  <c r="P838"/>
  <c r="BI833"/>
  <c r="BH833"/>
  <c r="BG833"/>
  <c r="BE833"/>
  <c r="T833"/>
  <c r="R833"/>
  <c r="P833"/>
  <c r="BI829"/>
  <c r="BH829"/>
  <c r="BG829"/>
  <c r="BE829"/>
  <c r="T829"/>
  <c r="R829"/>
  <c r="P829"/>
  <c r="BI825"/>
  <c r="BH825"/>
  <c r="BG825"/>
  <c r="BE825"/>
  <c r="T825"/>
  <c r="R825"/>
  <c r="P825"/>
  <c r="BI821"/>
  <c r="BH821"/>
  <c r="BG821"/>
  <c r="BE821"/>
  <c r="T821"/>
  <c r="R821"/>
  <c r="P821"/>
  <c r="BI817"/>
  <c r="BH817"/>
  <c r="BG817"/>
  <c r="BE817"/>
  <c r="T817"/>
  <c r="R817"/>
  <c r="P817"/>
  <c r="BI813"/>
  <c r="BH813"/>
  <c r="BG813"/>
  <c r="BE813"/>
  <c r="T813"/>
  <c r="R813"/>
  <c r="P813"/>
  <c r="BI809"/>
  <c r="BH809"/>
  <c r="BG809"/>
  <c r="BE809"/>
  <c r="T809"/>
  <c r="R809"/>
  <c r="P809"/>
  <c r="BI805"/>
  <c r="BH805"/>
  <c r="BG805"/>
  <c r="BE805"/>
  <c r="T805"/>
  <c r="R805"/>
  <c r="P805"/>
  <c r="BI801"/>
  <c r="BH801"/>
  <c r="BG801"/>
  <c r="BE801"/>
  <c r="T801"/>
  <c r="R801"/>
  <c r="P801"/>
  <c r="BI797"/>
  <c r="BH797"/>
  <c r="BG797"/>
  <c r="BE797"/>
  <c r="T797"/>
  <c r="R797"/>
  <c r="P797"/>
  <c r="BI793"/>
  <c r="BH793"/>
  <c r="BG793"/>
  <c r="BE793"/>
  <c r="T793"/>
  <c r="R793"/>
  <c r="P793"/>
  <c r="BI786"/>
  <c r="BH786"/>
  <c r="BG786"/>
  <c r="BE786"/>
  <c r="T786"/>
  <c r="R786"/>
  <c r="P786"/>
  <c r="BI783"/>
  <c r="BH783"/>
  <c r="BG783"/>
  <c r="BE783"/>
  <c r="T783"/>
  <c r="R783"/>
  <c r="P783"/>
  <c r="BI780"/>
  <c r="BH780"/>
  <c r="BG780"/>
  <c r="BE780"/>
  <c r="T780"/>
  <c r="R780"/>
  <c r="P780"/>
  <c r="BI775"/>
  <c r="BH775"/>
  <c r="BG775"/>
  <c r="BE775"/>
  <c r="T775"/>
  <c r="R775"/>
  <c r="P775"/>
  <c r="BI772"/>
  <c r="BH772"/>
  <c r="BG772"/>
  <c r="BE772"/>
  <c r="T772"/>
  <c r="R772"/>
  <c r="P772"/>
  <c r="BI769"/>
  <c r="BH769"/>
  <c r="BG769"/>
  <c r="BE769"/>
  <c r="T769"/>
  <c r="R769"/>
  <c r="P769"/>
  <c r="BI765"/>
  <c r="BH765"/>
  <c r="BG765"/>
  <c r="BE765"/>
  <c r="T765"/>
  <c r="R765"/>
  <c r="P765"/>
  <c r="BI761"/>
  <c r="BH761"/>
  <c r="BG761"/>
  <c r="BE761"/>
  <c r="T761"/>
  <c r="R761"/>
  <c r="P761"/>
  <c r="BI757"/>
  <c r="BH757"/>
  <c r="BG757"/>
  <c r="BE757"/>
  <c r="T757"/>
  <c r="R757"/>
  <c r="P757"/>
  <c r="BI753"/>
  <c r="BH753"/>
  <c r="BG753"/>
  <c r="BE753"/>
  <c r="T753"/>
  <c r="R753"/>
  <c r="P753"/>
  <c r="BI749"/>
  <c r="BH749"/>
  <c r="BG749"/>
  <c r="BE749"/>
  <c r="T749"/>
  <c r="R749"/>
  <c r="P749"/>
  <c r="BI746"/>
  <c r="BH746"/>
  <c r="BG746"/>
  <c r="BE746"/>
  <c r="T746"/>
  <c r="R746"/>
  <c r="P746"/>
  <c r="BI743"/>
  <c r="BH743"/>
  <c r="BG743"/>
  <c r="BE743"/>
  <c r="T743"/>
  <c r="R743"/>
  <c r="P743"/>
  <c r="BI739"/>
  <c r="BH739"/>
  <c r="BG739"/>
  <c r="BE739"/>
  <c r="T739"/>
  <c r="R739"/>
  <c r="P739"/>
  <c r="BI734"/>
  <c r="BH734"/>
  <c r="BG734"/>
  <c r="BE734"/>
  <c r="T734"/>
  <c r="R734"/>
  <c r="P734"/>
  <c r="BI730"/>
  <c r="BH730"/>
  <c r="BG730"/>
  <c r="BE730"/>
  <c r="T730"/>
  <c r="R730"/>
  <c r="P730"/>
  <c r="BI726"/>
  <c r="BH726"/>
  <c r="BG726"/>
  <c r="BE726"/>
  <c r="T726"/>
  <c r="R726"/>
  <c r="P726"/>
  <c r="BI723"/>
  <c r="BH723"/>
  <c r="BG723"/>
  <c r="BE723"/>
  <c r="T723"/>
  <c r="R723"/>
  <c r="P723"/>
  <c r="BI721"/>
  <c r="BH721"/>
  <c r="BG721"/>
  <c r="BE721"/>
  <c r="T721"/>
  <c r="R721"/>
  <c r="P721"/>
  <c r="BI717"/>
  <c r="BH717"/>
  <c r="BG717"/>
  <c r="BE717"/>
  <c r="T717"/>
  <c r="R717"/>
  <c r="P717"/>
  <c r="BI713"/>
  <c r="BH713"/>
  <c r="BG713"/>
  <c r="BE713"/>
  <c r="T713"/>
  <c r="R713"/>
  <c r="P713"/>
  <c r="BI709"/>
  <c r="BH709"/>
  <c r="BG709"/>
  <c r="BE709"/>
  <c r="T709"/>
  <c r="R709"/>
  <c r="P709"/>
  <c r="BI706"/>
  <c r="BH706"/>
  <c r="BG706"/>
  <c r="BE706"/>
  <c r="T706"/>
  <c r="R706"/>
  <c r="P706"/>
  <c r="BI702"/>
  <c r="BH702"/>
  <c r="BG702"/>
  <c r="BE702"/>
  <c r="T702"/>
  <c r="R702"/>
  <c r="P702"/>
  <c r="BI700"/>
  <c r="BH700"/>
  <c r="BG700"/>
  <c r="BE700"/>
  <c r="T700"/>
  <c r="R700"/>
  <c r="P700"/>
  <c r="BI697"/>
  <c r="BH697"/>
  <c r="BG697"/>
  <c r="BE697"/>
  <c r="T697"/>
  <c r="R697"/>
  <c r="P697"/>
  <c r="BI694"/>
  <c r="BH694"/>
  <c r="BG694"/>
  <c r="BE694"/>
  <c r="T694"/>
  <c r="R694"/>
  <c r="P694"/>
  <c r="BI690"/>
  <c r="BH690"/>
  <c r="BG690"/>
  <c r="BE690"/>
  <c r="T690"/>
  <c r="R690"/>
  <c r="P690"/>
  <c r="BI688"/>
  <c r="BH688"/>
  <c r="BG688"/>
  <c r="BE688"/>
  <c r="T688"/>
  <c r="R688"/>
  <c r="P688"/>
  <c r="BI685"/>
  <c r="BH685"/>
  <c r="BG685"/>
  <c r="BE685"/>
  <c r="T685"/>
  <c r="R685"/>
  <c r="P685"/>
  <c r="BI681"/>
  <c r="BH681"/>
  <c r="BG681"/>
  <c r="BE681"/>
  <c r="T681"/>
  <c r="R681"/>
  <c r="P681"/>
  <c r="BI677"/>
  <c r="BH677"/>
  <c r="BG677"/>
  <c r="BE677"/>
  <c r="T677"/>
  <c r="R677"/>
  <c r="P677"/>
  <c r="BI673"/>
  <c r="BH673"/>
  <c r="BG673"/>
  <c r="BE673"/>
  <c r="T673"/>
  <c r="R673"/>
  <c r="P673"/>
  <c r="BI669"/>
  <c r="BH669"/>
  <c r="BG669"/>
  <c r="BE669"/>
  <c r="T669"/>
  <c r="R669"/>
  <c r="P669"/>
  <c r="BI666"/>
  <c r="BH666"/>
  <c r="BG666"/>
  <c r="BE666"/>
  <c r="T666"/>
  <c r="R666"/>
  <c r="P666"/>
  <c r="BI661"/>
  <c r="BH661"/>
  <c r="BG661"/>
  <c r="BE661"/>
  <c r="T661"/>
  <c r="R661"/>
  <c r="P661"/>
  <c r="BI657"/>
  <c r="BH657"/>
  <c r="BG657"/>
  <c r="BE657"/>
  <c r="T657"/>
  <c r="R657"/>
  <c r="P657"/>
  <c r="BI654"/>
  <c r="BH654"/>
  <c r="BG654"/>
  <c r="BE654"/>
  <c r="T654"/>
  <c r="R654"/>
  <c r="P654"/>
  <c r="BI651"/>
  <c r="BH651"/>
  <c r="BG651"/>
  <c r="BE651"/>
  <c r="T651"/>
  <c r="R651"/>
  <c r="P651"/>
  <c r="BI647"/>
  <c r="BH647"/>
  <c r="BG647"/>
  <c r="BE647"/>
  <c r="T647"/>
  <c r="R647"/>
  <c r="P647"/>
  <c r="BI643"/>
  <c r="BH643"/>
  <c r="BG643"/>
  <c r="BE643"/>
  <c r="T643"/>
  <c r="R643"/>
  <c r="P643"/>
  <c r="BI641"/>
  <c r="BH641"/>
  <c r="BG641"/>
  <c r="BE641"/>
  <c r="T641"/>
  <c r="R641"/>
  <c r="P641"/>
  <c r="BI639"/>
  <c r="BH639"/>
  <c r="BG639"/>
  <c r="BE639"/>
  <c r="T639"/>
  <c r="R639"/>
  <c r="P639"/>
  <c r="BI636"/>
  <c r="BH636"/>
  <c r="BG636"/>
  <c r="BE636"/>
  <c r="T636"/>
  <c r="R636"/>
  <c r="P636"/>
  <c r="BI634"/>
  <c r="BH634"/>
  <c r="BG634"/>
  <c r="BE634"/>
  <c r="T634"/>
  <c r="R634"/>
  <c r="P634"/>
  <c r="BI631"/>
  <c r="BH631"/>
  <c r="BG631"/>
  <c r="BE631"/>
  <c r="T631"/>
  <c r="R631"/>
  <c r="P631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09"/>
  <c r="BH609"/>
  <c r="BG609"/>
  <c r="BE609"/>
  <c r="T609"/>
  <c r="R609"/>
  <c r="P609"/>
  <c r="BI606"/>
  <c r="BH606"/>
  <c r="BG606"/>
  <c r="BE606"/>
  <c r="T606"/>
  <c r="R606"/>
  <c r="P606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7"/>
  <c r="BH577"/>
  <c r="BG577"/>
  <c r="BE577"/>
  <c r="T577"/>
  <c r="R577"/>
  <c r="P577"/>
  <c r="BI575"/>
  <c r="BH575"/>
  <c r="BG575"/>
  <c r="BE575"/>
  <c r="T575"/>
  <c r="R575"/>
  <c r="P575"/>
  <c r="BI573"/>
  <c r="BH573"/>
  <c r="BG573"/>
  <c r="BE573"/>
  <c r="T573"/>
  <c r="R573"/>
  <c r="P573"/>
  <c r="BI571"/>
  <c r="BH571"/>
  <c r="BG571"/>
  <c r="BE571"/>
  <c r="T571"/>
  <c r="R571"/>
  <c r="P571"/>
  <c r="BI568"/>
  <c r="BH568"/>
  <c r="BG568"/>
  <c r="BE568"/>
  <c r="T568"/>
  <c r="R568"/>
  <c r="P568"/>
  <c r="BI566"/>
  <c r="BH566"/>
  <c r="BG566"/>
  <c r="BE566"/>
  <c r="T566"/>
  <c r="R566"/>
  <c r="P566"/>
  <c r="BI563"/>
  <c r="BH563"/>
  <c r="BG563"/>
  <c r="BE563"/>
  <c r="T563"/>
  <c r="R563"/>
  <c r="P563"/>
  <c r="BI561"/>
  <c r="BH561"/>
  <c r="BG561"/>
  <c r="BE561"/>
  <c r="T561"/>
  <c r="R561"/>
  <c r="P561"/>
  <c r="BI558"/>
  <c r="BH558"/>
  <c r="BG558"/>
  <c r="BE558"/>
  <c r="T558"/>
  <c r="R558"/>
  <c r="P558"/>
  <c r="BI556"/>
  <c r="BH556"/>
  <c r="BG556"/>
  <c r="BE556"/>
  <c r="T556"/>
  <c r="R556"/>
  <c r="P556"/>
  <c r="BI553"/>
  <c r="BH553"/>
  <c r="BG553"/>
  <c r="BE553"/>
  <c r="T553"/>
  <c r="R553"/>
  <c r="P553"/>
  <c r="BI551"/>
  <c r="BH551"/>
  <c r="BG551"/>
  <c r="BE551"/>
  <c r="T551"/>
  <c r="R551"/>
  <c r="P551"/>
  <c r="BI548"/>
  <c r="BH548"/>
  <c r="BG548"/>
  <c r="BE548"/>
  <c r="T548"/>
  <c r="R548"/>
  <c r="P548"/>
  <c r="BI546"/>
  <c r="BH546"/>
  <c r="BG546"/>
  <c r="BE546"/>
  <c r="T546"/>
  <c r="R546"/>
  <c r="P546"/>
  <c r="BI543"/>
  <c r="BH543"/>
  <c r="BG543"/>
  <c r="BE543"/>
  <c r="T543"/>
  <c r="R543"/>
  <c r="P543"/>
  <c r="BI541"/>
  <c r="BH541"/>
  <c r="BG541"/>
  <c r="BE541"/>
  <c r="T541"/>
  <c r="R541"/>
  <c r="P541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2"/>
  <c r="BH522"/>
  <c r="BG522"/>
  <c r="BE522"/>
  <c r="T522"/>
  <c r="R522"/>
  <c r="P522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2"/>
  <c r="BH512"/>
  <c r="BG512"/>
  <c r="BE512"/>
  <c r="T512"/>
  <c r="R512"/>
  <c r="P512"/>
  <c r="BI510"/>
  <c r="BH510"/>
  <c r="BG510"/>
  <c r="BE510"/>
  <c r="T510"/>
  <c r="R510"/>
  <c r="P510"/>
  <c r="BI507"/>
  <c r="BH507"/>
  <c r="BG507"/>
  <c r="BE507"/>
  <c r="T507"/>
  <c r="R507"/>
  <c r="P507"/>
  <c r="BI504"/>
  <c r="BH504"/>
  <c r="BG504"/>
  <c r="BE504"/>
  <c r="T504"/>
  <c r="R504"/>
  <c r="P504"/>
  <c r="BI500"/>
  <c r="BH500"/>
  <c r="BG500"/>
  <c r="BE500"/>
  <c r="T500"/>
  <c r="R500"/>
  <c r="P500"/>
  <c r="BI497"/>
  <c r="BH497"/>
  <c r="BG497"/>
  <c r="BE497"/>
  <c r="T497"/>
  <c r="R497"/>
  <c r="P497"/>
  <c r="BI493"/>
  <c r="BH493"/>
  <c r="BG493"/>
  <c r="BE493"/>
  <c r="T493"/>
  <c r="R493"/>
  <c r="P493"/>
  <c r="BI489"/>
  <c r="BH489"/>
  <c r="BG489"/>
  <c r="BE489"/>
  <c r="T489"/>
  <c r="R489"/>
  <c r="P489"/>
  <c r="BI487"/>
  <c r="BH487"/>
  <c r="BG487"/>
  <c r="BE487"/>
  <c r="T487"/>
  <c r="R487"/>
  <c r="P487"/>
  <c r="BI485"/>
  <c r="BH485"/>
  <c r="BG485"/>
  <c r="BE485"/>
  <c r="T485"/>
  <c r="R485"/>
  <c r="P485"/>
  <c r="BI483"/>
  <c r="BH483"/>
  <c r="BG483"/>
  <c r="BE483"/>
  <c r="T483"/>
  <c r="R483"/>
  <c r="P483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2"/>
  <c r="BH462"/>
  <c r="BG462"/>
  <c r="BE462"/>
  <c r="T462"/>
  <c r="R462"/>
  <c r="P462"/>
  <c r="BI459"/>
  <c r="BH459"/>
  <c r="BG459"/>
  <c r="BE459"/>
  <c r="T459"/>
  <c r="R459"/>
  <c r="P459"/>
  <c r="BI455"/>
  <c r="BH455"/>
  <c r="BG455"/>
  <c r="BE455"/>
  <c r="T455"/>
  <c r="R455"/>
  <c r="P455"/>
  <c r="BI450"/>
  <c r="BH450"/>
  <c r="BG450"/>
  <c r="BE450"/>
  <c r="T450"/>
  <c r="R450"/>
  <c r="P450"/>
  <c r="BI447"/>
  <c r="BH447"/>
  <c r="BG447"/>
  <c r="BE447"/>
  <c r="T447"/>
  <c r="R447"/>
  <c r="P447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1"/>
  <c r="BH411"/>
  <c r="BG411"/>
  <c r="BE411"/>
  <c r="T411"/>
  <c r="R411"/>
  <c r="P411"/>
  <c r="BI408"/>
  <c r="BH408"/>
  <c r="BG408"/>
  <c r="BE408"/>
  <c r="T408"/>
  <c r="R408"/>
  <c r="P408"/>
  <c r="BI404"/>
  <c r="BH404"/>
  <c r="BG404"/>
  <c r="BE404"/>
  <c r="T404"/>
  <c r="R404"/>
  <c r="P404"/>
  <c r="BI402"/>
  <c r="BH402"/>
  <c r="BG402"/>
  <c r="BE402"/>
  <c r="T402"/>
  <c r="R402"/>
  <c r="P402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44"/>
  <c r="BH344"/>
  <c r="BG344"/>
  <c r="BE344"/>
  <c r="T344"/>
  <c r="R344"/>
  <c r="P344"/>
  <c r="BI341"/>
  <c r="BH341"/>
  <c r="BG341"/>
  <c r="BE341"/>
  <c r="T341"/>
  <c r="R341"/>
  <c r="P341"/>
  <c r="BI339"/>
  <c r="BH339"/>
  <c r="BG339"/>
  <c r="BE339"/>
  <c r="T339"/>
  <c r="R339"/>
  <c r="P339"/>
  <c r="BI336"/>
  <c r="BH336"/>
  <c r="BG336"/>
  <c r="BE336"/>
  <c r="T336"/>
  <c r="R336"/>
  <c r="P336"/>
  <c r="BI332"/>
  <c r="BH332"/>
  <c r="BG332"/>
  <c r="BE332"/>
  <c r="T332"/>
  <c r="R332"/>
  <c r="P332"/>
  <c r="BI328"/>
  <c r="BH328"/>
  <c r="BG328"/>
  <c r="BE328"/>
  <c r="T328"/>
  <c r="R328"/>
  <c r="P328"/>
  <c r="BI323"/>
  <c r="BH323"/>
  <c r="BG323"/>
  <c r="BE323"/>
  <c r="T323"/>
  <c r="R323"/>
  <c r="P323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6"/>
  <c r="BH306"/>
  <c r="BG306"/>
  <c r="BE306"/>
  <c r="T306"/>
  <c r="R306"/>
  <c r="P306"/>
  <c r="BI302"/>
  <c r="BH302"/>
  <c r="BG302"/>
  <c r="BE302"/>
  <c r="T302"/>
  <c r="R302"/>
  <c r="P302"/>
  <c r="BI297"/>
  <c r="BH297"/>
  <c r="BG297"/>
  <c r="BE297"/>
  <c r="T297"/>
  <c r="R297"/>
  <c r="P297"/>
  <c r="BI293"/>
  <c r="BH293"/>
  <c r="BG293"/>
  <c r="BE293"/>
  <c r="T293"/>
  <c r="R293"/>
  <c r="P293"/>
  <c r="BI288"/>
  <c r="BH288"/>
  <c r="BG288"/>
  <c r="BE288"/>
  <c r="T288"/>
  <c r="R288"/>
  <c r="P288"/>
  <c r="BI283"/>
  <c r="BH283"/>
  <c r="BG283"/>
  <c r="BE283"/>
  <c r="T283"/>
  <c r="T282"/>
  <c r="R283"/>
  <c r="R282"/>
  <c r="P283"/>
  <c r="P282"/>
  <c r="BI280"/>
  <c r="BH280"/>
  <c r="BG280"/>
  <c r="BE280"/>
  <c r="T280"/>
  <c r="R280"/>
  <c r="P280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6"/>
  <c r="BH266"/>
  <c r="BG266"/>
  <c r="BE266"/>
  <c r="T266"/>
  <c r="R266"/>
  <c r="P266"/>
  <c r="BI261"/>
  <c r="BH261"/>
  <c r="BG261"/>
  <c r="BE261"/>
  <c r="T261"/>
  <c r="R261"/>
  <c r="P261"/>
  <c r="BI256"/>
  <c r="BH256"/>
  <c r="BG256"/>
  <c r="BE256"/>
  <c r="T256"/>
  <c r="R256"/>
  <c r="P256"/>
  <c r="BI251"/>
  <c r="BH251"/>
  <c r="BG251"/>
  <c r="BE251"/>
  <c r="T251"/>
  <c r="R251"/>
  <c r="P251"/>
  <c r="BI246"/>
  <c r="BH246"/>
  <c r="BG246"/>
  <c r="BE246"/>
  <c r="T246"/>
  <c r="R246"/>
  <c r="P246"/>
  <c r="BI242"/>
  <c r="BH242"/>
  <c r="BG242"/>
  <c r="BE242"/>
  <c r="T242"/>
  <c r="R242"/>
  <c r="P242"/>
  <c r="BI240"/>
  <c r="BH240"/>
  <c r="BG240"/>
  <c r="BE240"/>
  <c r="T240"/>
  <c r="R240"/>
  <c r="P240"/>
  <c r="BI237"/>
  <c r="BH237"/>
  <c r="BG237"/>
  <c r="BE237"/>
  <c r="T237"/>
  <c r="R237"/>
  <c r="P237"/>
  <c r="BI233"/>
  <c r="BH233"/>
  <c r="BG233"/>
  <c r="BE233"/>
  <c r="T233"/>
  <c r="R233"/>
  <c r="P233"/>
  <c r="BI229"/>
  <c r="BH229"/>
  <c r="BG229"/>
  <c r="BE229"/>
  <c r="T229"/>
  <c r="R229"/>
  <c r="P229"/>
  <c r="BI225"/>
  <c r="BH225"/>
  <c r="BG225"/>
  <c r="BE225"/>
  <c r="T225"/>
  <c r="R225"/>
  <c r="P225"/>
  <c r="BI221"/>
  <c r="BH221"/>
  <c r="BG221"/>
  <c r="BE221"/>
  <c r="T221"/>
  <c r="R221"/>
  <c r="P221"/>
  <c r="BI219"/>
  <c r="BH219"/>
  <c r="BG219"/>
  <c r="BE219"/>
  <c r="T219"/>
  <c r="R219"/>
  <c r="P219"/>
  <c r="BI214"/>
  <c r="BH214"/>
  <c r="BG214"/>
  <c r="BE214"/>
  <c r="T214"/>
  <c r="R214"/>
  <c r="P214"/>
  <c r="BI210"/>
  <c r="BH210"/>
  <c r="BG210"/>
  <c r="BE210"/>
  <c r="T210"/>
  <c r="R210"/>
  <c r="P210"/>
  <c r="BI207"/>
  <c r="BH207"/>
  <c r="BG207"/>
  <c r="BE207"/>
  <c r="T207"/>
  <c r="R207"/>
  <c r="P207"/>
  <c r="BI203"/>
  <c r="BH203"/>
  <c r="BG203"/>
  <c r="BE203"/>
  <c r="T203"/>
  <c r="R203"/>
  <c r="P203"/>
  <c r="BI199"/>
  <c r="BH199"/>
  <c r="BG199"/>
  <c r="BE199"/>
  <c r="T199"/>
  <c r="R199"/>
  <c r="P199"/>
  <c r="BI195"/>
  <c r="BH195"/>
  <c r="BG195"/>
  <c r="BE195"/>
  <c r="T195"/>
  <c r="R195"/>
  <c r="P195"/>
  <c r="BI190"/>
  <c r="BH190"/>
  <c r="BG190"/>
  <c r="BE190"/>
  <c r="T190"/>
  <c r="R190"/>
  <c r="P190"/>
  <c r="BI186"/>
  <c r="BH186"/>
  <c r="BG186"/>
  <c r="BE186"/>
  <c r="T186"/>
  <c r="R186"/>
  <c r="P186"/>
  <c r="BI181"/>
  <c r="BH181"/>
  <c r="BG181"/>
  <c r="BE181"/>
  <c r="T181"/>
  <c r="R181"/>
  <c r="P181"/>
  <c r="BI176"/>
  <c r="BH176"/>
  <c r="BG176"/>
  <c r="BE176"/>
  <c r="T176"/>
  <c r="R176"/>
  <c r="P176"/>
  <c r="BI166"/>
  <c r="BH166"/>
  <c r="BG166"/>
  <c r="BE166"/>
  <c r="T166"/>
  <c r="R166"/>
  <c r="P166"/>
  <c r="BI162"/>
  <c r="BH162"/>
  <c r="BG162"/>
  <c r="BE162"/>
  <c r="T162"/>
  <c r="R162"/>
  <c r="P162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BI147"/>
  <c r="BH147"/>
  <c r="BG147"/>
  <c r="BE147"/>
  <c r="T147"/>
  <c r="R147"/>
  <c r="P147"/>
  <c r="BI143"/>
  <c r="BH143"/>
  <c r="BG143"/>
  <c r="BE143"/>
  <c r="T143"/>
  <c r="R143"/>
  <c r="P143"/>
  <c r="BI135"/>
  <c r="BH135"/>
  <c r="BG135"/>
  <c r="BE135"/>
  <c r="T135"/>
  <c r="R135"/>
  <c r="P135"/>
  <c r="BI130"/>
  <c r="BH130"/>
  <c r="BG130"/>
  <c r="BE130"/>
  <c r="T130"/>
  <c r="R130"/>
  <c r="P130"/>
  <c r="BI122"/>
  <c r="BH122"/>
  <c r="BG122"/>
  <c r="BE122"/>
  <c r="T122"/>
  <c r="R122"/>
  <c r="P122"/>
  <c r="BI118"/>
  <c r="BH118"/>
  <c r="BG118"/>
  <c r="BE118"/>
  <c r="T118"/>
  <c r="R118"/>
  <c r="P118"/>
  <c r="BI114"/>
  <c r="BH114"/>
  <c r="BG114"/>
  <c r="BE114"/>
  <c r="T114"/>
  <c r="R114"/>
  <c r="P114"/>
  <c r="BI110"/>
  <c r="BH110"/>
  <c r="BG110"/>
  <c r="BE110"/>
  <c r="T110"/>
  <c r="R110"/>
  <c r="P110"/>
  <c r="J104"/>
  <c r="J103"/>
  <c r="F103"/>
  <c r="F101"/>
  <c r="E99"/>
  <c r="J55"/>
  <c r="J54"/>
  <c r="F54"/>
  <c r="F52"/>
  <c r="E50"/>
  <c r="J18"/>
  <c r="E18"/>
  <c r="F104"/>
  <c r="J17"/>
  <c r="J12"/>
  <c r="J52"/>
  <c r="E7"/>
  <c r="E97"/>
  <c i="1" r="L50"/>
  <c r="AM50"/>
  <c r="AM49"/>
  <c r="L49"/>
  <c r="AM47"/>
  <c r="L47"/>
  <c r="L45"/>
  <c r="L44"/>
  <c i="2" r="J400"/>
  <c r="BK753"/>
  <c r="J237"/>
  <c r="J459"/>
  <c r="BK868"/>
  <c r="BK158"/>
  <c r="BK797"/>
  <c r="BK390"/>
  <c r="J620"/>
  <c r="J358"/>
  <c r="BK577"/>
  <c r="J210"/>
  <c r="J673"/>
  <c r="BK207"/>
  <c r="J469"/>
  <c r="BK375"/>
  <c r="J654"/>
  <c r="J426"/>
  <c r="J568"/>
  <c r="BK595"/>
  <c r="J314"/>
  <c r="BK666"/>
  <c r="J229"/>
  <c r="J302"/>
  <c r="J669"/>
  <c r="J587"/>
  <c r="J717"/>
  <c r="J339"/>
  <c r="J577"/>
  <c r="J801"/>
  <c r="J283"/>
  <c r="J561"/>
  <c r="BK147"/>
  <c r="BK469"/>
  <c r="J575"/>
  <c i="1" r="AS54"/>
  <c i="2" r="BK726"/>
  <c r="J225"/>
  <c r="J280"/>
  <c r="BK541"/>
  <c r="J666"/>
  <c r="BK702"/>
  <c r="J110"/>
  <c r="J447"/>
  <c r="J507"/>
  <c r="BK631"/>
  <c r="BK350"/>
  <c r="BK561"/>
  <c r="BK775"/>
  <c r="J780"/>
  <c r="J422"/>
  <c r="J597"/>
  <c r="BK661"/>
  <c r="BK721"/>
  <c r="BK186"/>
  <c r="BK214"/>
  <c r="J483"/>
  <c r="BK743"/>
  <c r="BK713"/>
  <c r="BK603"/>
  <c r="BK176"/>
  <c r="BK553"/>
  <c r="BK566"/>
  <c r="J595"/>
  <c r="BK233"/>
  <c r="BK563"/>
  <c r="J743"/>
  <c r="BK641"/>
  <c r="BK424"/>
  <c r="J706"/>
  <c r="BK825"/>
  <c r="BK221"/>
  <c r="J558"/>
  <c r="J626"/>
  <c r="BK616"/>
  <c r="BK151"/>
  <c r="BK497"/>
  <c r="J636"/>
  <c r="J643"/>
  <c r="BK229"/>
  <c r="BK534"/>
  <c r="J622"/>
  <c r="BK765"/>
  <c r="J378"/>
  <c r="J723"/>
  <c r="J647"/>
  <c r="J251"/>
  <c r="J288"/>
  <c r="J472"/>
  <c r="BK854"/>
  <c r="BK478"/>
  <c r="BK624"/>
  <c r="J199"/>
  <c r="J854"/>
  <c r="BK622"/>
  <c r="J181"/>
  <c r="J757"/>
  <c r="J154"/>
  <c r="BK507"/>
  <c r="BK455"/>
  <c r="J765"/>
  <c r="BK618"/>
  <c r="J276"/>
  <c r="BK440"/>
  <c r="BK528"/>
  <c r="J599"/>
  <c r="J685"/>
  <c r="BK143"/>
  <c r="BK500"/>
  <c r="BK606"/>
  <c r="J761"/>
  <c r="BK318"/>
  <c r="J416"/>
  <c r="J563"/>
  <c r="J344"/>
  <c r="J541"/>
  <c r="J219"/>
  <c r="BK361"/>
  <c r="J661"/>
  <c r="J631"/>
  <c r="BK688"/>
  <c r="BK353"/>
  <c r="BK485"/>
  <c r="J546"/>
  <c r="J269"/>
  <c r="BK339"/>
  <c r="BK657"/>
  <c r="J297"/>
  <c r="BK543"/>
  <c r="BK809"/>
  <c r="BK426"/>
  <c r="BK694"/>
  <c r="BK556"/>
  <c r="J786"/>
  <c r="BK162"/>
  <c r="BK466"/>
  <c r="J528"/>
  <c r="BK757"/>
  <c r="J336"/>
  <c r="BK428"/>
  <c r="BK850"/>
  <c r="J332"/>
  <c r="J651"/>
  <c r="J584"/>
  <c r="J681"/>
  <c r="J402"/>
  <c r="BK571"/>
  <c r="J657"/>
  <c r="BK416"/>
  <c r="J581"/>
  <c r="BK242"/>
  <c r="J186"/>
  <c r="J566"/>
  <c r="BK548"/>
  <c r="J536"/>
  <c r="J628"/>
  <c r="BK730"/>
  <c r="J440"/>
  <c r="BK599"/>
  <c r="BK634"/>
  <c r="BK219"/>
  <c r="J395"/>
  <c r="BK597"/>
  <c r="BK154"/>
  <c r="J474"/>
  <c r="J522"/>
  <c r="BK749"/>
  <c r="BK643"/>
  <c r="J726"/>
  <c r="J310"/>
  <c r="J478"/>
  <c r="BK669"/>
  <c r="BK673"/>
  <c r="J266"/>
  <c r="BK558"/>
  <c r="BK587"/>
  <c r="BK122"/>
  <c r="BK879"/>
  <c r="J838"/>
  <c r="J746"/>
  <c r="BK769"/>
  <c r="J240"/>
  <c r="J431"/>
  <c r="J571"/>
  <c r="BK110"/>
  <c r="BK520"/>
  <c r="BK369"/>
  <c r="BK709"/>
  <c r="J318"/>
  <c r="J749"/>
  <c r="BK332"/>
  <c r="BK522"/>
  <c r="BK384"/>
  <c r="BK363"/>
  <c r="BK700"/>
  <c r="BK293"/>
  <c r="BK365"/>
  <c r="BK706"/>
  <c r="BK256"/>
  <c r="BK801"/>
  <c r="BK411"/>
  <c r="BK620"/>
  <c r="J375"/>
  <c r="J411"/>
  <c r="BK573"/>
  <c r="J772"/>
  <c r="BK323"/>
  <c r="BK306"/>
  <c r="BK690"/>
  <c r="BK515"/>
  <c r="J846"/>
  <c r="J166"/>
  <c r="J424"/>
  <c r="J624"/>
  <c r="J616"/>
  <c r="J207"/>
  <c r="BK487"/>
  <c r="J350"/>
  <c r="BK489"/>
  <c r="J118"/>
  <c r="J203"/>
  <c r="J261"/>
  <c r="BK654"/>
  <c r="BK302"/>
  <c r="J833"/>
  <c r="J365"/>
  <c r="BK504"/>
  <c r="J593"/>
  <c r="BK166"/>
  <c r="J369"/>
  <c r="BK697"/>
  <c r="BK786"/>
  <c r="BK276"/>
  <c r="J783"/>
  <c r="BK381"/>
  <c r="BK459"/>
  <c r="J384"/>
  <c r="J641"/>
  <c r="BK114"/>
  <c r="J195"/>
  <c r="BK512"/>
  <c r="BK833"/>
  <c r="BK436"/>
  <c r="J419"/>
  <c r="BK761"/>
  <c r="J809"/>
  <c r="J829"/>
  <c r="BK402"/>
  <c r="BK739"/>
  <c r="J455"/>
  <c r="J512"/>
  <c r="J158"/>
  <c r="BK442"/>
  <c r="J590"/>
  <c r="BK195"/>
  <c r="J242"/>
  <c r="J543"/>
  <c r="BK864"/>
  <c r="J850"/>
  <c r="BK199"/>
  <c r="J530"/>
  <c r="J520"/>
  <c r="BK628"/>
  <c r="BK237"/>
  <c r="BK393"/>
  <c r="BK372"/>
  <c r="BK651"/>
  <c r="BK681"/>
  <c r="J614"/>
  <c r="J864"/>
  <c r="BK336"/>
  <c r="BK474"/>
  <c r="BK538"/>
  <c r="BK829"/>
  <c r="BK397"/>
  <c r="J548"/>
  <c r="BK210"/>
  <c r="BK400"/>
  <c r="BK846"/>
  <c r="J306"/>
  <c r="BK356"/>
  <c r="BK601"/>
  <c r="BK858"/>
  <c r="BK793"/>
  <c r="J489"/>
  <c r="J601"/>
  <c r="J793"/>
  <c r="J387"/>
  <c r="BK526"/>
  <c r="BK203"/>
  <c r="J609"/>
  <c r="BK472"/>
  <c r="BK387"/>
  <c r="J510"/>
  <c r="BK493"/>
  <c r="BK530"/>
  <c r="J730"/>
  <c r="BK347"/>
  <c r="J328"/>
  <c r="BK551"/>
  <c r="BK190"/>
  <c r="BK358"/>
  <c r="J734"/>
  <c r="J130"/>
  <c r="J372"/>
  <c r="BK584"/>
  <c r="J713"/>
  <c r="BK882"/>
  <c r="J353"/>
  <c r="BK685"/>
  <c r="J246"/>
  <c r="J504"/>
  <c r="J147"/>
  <c r="BK404"/>
  <c r="J797"/>
  <c r="J190"/>
  <c r="J434"/>
  <c r="J534"/>
  <c r="J603"/>
  <c r="J891"/>
  <c r="J176"/>
  <c r="J341"/>
  <c r="J323"/>
  <c r="J538"/>
  <c r="J821"/>
  <c r="BK246"/>
  <c r="J515"/>
  <c r="BK341"/>
  <c r="BK240"/>
  <c r="J882"/>
  <c r="J817"/>
  <c r="J361"/>
  <c r="BK581"/>
  <c r="J775"/>
  <c r="J135"/>
  <c r="BK734"/>
  <c r="J273"/>
  <c r="J114"/>
  <c r="BK462"/>
  <c r="J721"/>
  <c r="BK447"/>
  <c r="BK817"/>
  <c r="BK434"/>
  <c r="J493"/>
  <c r="BK612"/>
  <c r="BK821"/>
  <c r="BK639"/>
  <c r="J532"/>
  <c r="BK723"/>
  <c r="BK118"/>
  <c r="BK805"/>
  <c r="J436"/>
  <c r="BK593"/>
  <c r="BK647"/>
  <c r="J690"/>
  <c r="BK261"/>
  <c r="BK546"/>
  <c r="J162"/>
  <c r="J256"/>
  <c r="J480"/>
  <c r="BK510"/>
  <c r="J221"/>
  <c r="BK614"/>
  <c r="BK266"/>
  <c r="J408"/>
  <c r="J702"/>
  <c r="J573"/>
  <c r="J868"/>
  <c r="J143"/>
  <c r="J485"/>
  <c r="BK483"/>
  <c r="BK480"/>
  <c r="BK746"/>
  <c r="J450"/>
  <c r="BK717"/>
  <c r="BK181"/>
  <c r="BK517"/>
  <c r="J825"/>
  <c r="BK280"/>
  <c r="BK431"/>
  <c r="J769"/>
  <c r="BK395"/>
  <c r="BK422"/>
  <c r="BK408"/>
  <c r="J487"/>
  <c r="J553"/>
  <c r="BK283"/>
  <c r="J556"/>
  <c r="BK677"/>
  <c r="J688"/>
  <c r="BK251"/>
  <c r="J606"/>
  <c r="J879"/>
  <c r="BK225"/>
  <c r="J517"/>
  <c r="J466"/>
  <c r="J397"/>
  <c r="BK135"/>
  <c r="BK378"/>
  <c r="J526"/>
  <c r="J634"/>
  <c r="J122"/>
  <c r="BK328"/>
  <c r="BK273"/>
  <c r="J618"/>
  <c r="J700"/>
  <c r="J612"/>
  <c r="BK838"/>
  <c r="J438"/>
  <c r="J497"/>
  <c r="J151"/>
  <c r="J462"/>
  <c r="BK780"/>
  <c r="BK269"/>
  <c r="BK314"/>
  <c r="BK636"/>
  <c r="BK891"/>
  <c r="J442"/>
  <c r="BK476"/>
  <c r="BK575"/>
  <c r="BK783"/>
  <c r="BK297"/>
  <c r="BK419"/>
  <c r="J805"/>
  <c r="J476"/>
  <c r="J551"/>
  <c r="BK609"/>
  <c r="BK130"/>
  <c r="BK450"/>
  <c r="J381"/>
  <c r="BK813"/>
  <c r="J500"/>
  <c r="J639"/>
  <c r="J233"/>
  <c r="J356"/>
  <c r="J709"/>
  <c r="BK626"/>
  <c r="J753"/>
  <c r="J813"/>
  <c r="BK288"/>
  <c r="J363"/>
  <c r="J677"/>
  <c r="J293"/>
  <c r="J739"/>
  <c r="J393"/>
  <c r="J697"/>
  <c r="BK344"/>
  <c r="BK438"/>
  <c r="BK532"/>
  <c r="J694"/>
  <c r="J390"/>
  <c r="J404"/>
  <c r="J858"/>
  <c r="J347"/>
  <c r="BK536"/>
  <c r="BK590"/>
  <c r="J214"/>
  <c r="BK568"/>
  <c r="BK772"/>
  <c r="BK310"/>
  <c r="J428"/>
  <c l="1" r="T153"/>
  <c r="R265"/>
  <c r="R808"/>
  <c r="BK109"/>
  <c r="R153"/>
  <c r="P265"/>
  <c r="P287"/>
  <c r="T317"/>
  <c r="P368"/>
  <c r="T368"/>
  <c r="BK458"/>
  <c r="J458"/>
  <c r="J72"/>
  <c r="P465"/>
  <c r="R503"/>
  <c r="BK605"/>
  <c r="J605"/>
  <c r="J77"/>
  <c r="BK646"/>
  <c r="J646"/>
  <c r="J78"/>
  <c r="R660"/>
  <c r="P716"/>
  <c r="R729"/>
  <c r="R764"/>
  <c r="R109"/>
  <c r="BK228"/>
  <c r="J228"/>
  <c r="J63"/>
  <c r="T265"/>
  <c r="T287"/>
  <c r="P335"/>
  <c r="P407"/>
  <c r="BK465"/>
  <c r="J465"/>
  <c r="J73"/>
  <c r="BK492"/>
  <c r="J492"/>
  <c r="J74"/>
  <c r="P492"/>
  <c r="R492"/>
  <c r="T492"/>
  <c r="BK580"/>
  <c r="J580"/>
  <c r="J76"/>
  <c r="T580"/>
  <c r="P646"/>
  <c r="T660"/>
  <c r="R716"/>
  <c r="P729"/>
  <c r="BK808"/>
  <c r="J808"/>
  <c r="J83"/>
  <c r="T863"/>
  <c r="BK153"/>
  <c r="J153"/>
  <c r="J62"/>
  <c r="P228"/>
  <c r="P317"/>
  <c r="R335"/>
  <c r="T407"/>
  <c r="R458"/>
  <c r="T465"/>
  <c r="T503"/>
  <c r="P605"/>
  <c r="BK660"/>
  <c r="J660"/>
  <c r="J79"/>
  <c r="BK716"/>
  <c r="J716"/>
  <c r="J80"/>
  <c r="BK764"/>
  <c r="J764"/>
  <c r="J82"/>
  <c r="P808"/>
  <c r="P863"/>
  <c r="P153"/>
  <c r="BK265"/>
  <c r="J265"/>
  <c r="J64"/>
  <c r="BK287"/>
  <c r="J287"/>
  <c r="J67"/>
  <c r="BK317"/>
  <c r="J317"/>
  <c r="J68"/>
  <c r="T335"/>
  <c r="BK407"/>
  <c r="J407"/>
  <c r="J71"/>
  <c r="P458"/>
  <c r="T458"/>
  <c r="BK503"/>
  <c r="J503"/>
  <c r="J75"/>
  <c r="P580"/>
  <c r="T605"/>
  <c r="R646"/>
  <c r="T646"/>
  <c r="BK729"/>
  <c r="J729"/>
  <c r="J81"/>
  <c r="T729"/>
  <c r="T808"/>
  <c r="R863"/>
  <c r="T109"/>
  <c r="T108"/>
  <c r="T228"/>
  <c r="R317"/>
  <c r="BK368"/>
  <c r="J368"/>
  <c r="J70"/>
  <c r="R407"/>
  <c r="R465"/>
  <c r="P503"/>
  <c r="R580"/>
  <c r="R605"/>
  <c r="P660"/>
  <c r="T716"/>
  <c r="P764"/>
  <c r="T764"/>
  <c r="BK863"/>
  <c r="J863"/>
  <c r="J85"/>
  <c r="P109"/>
  <c r="P108"/>
  <c r="R228"/>
  <c r="R287"/>
  <c r="BK335"/>
  <c r="J335"/>
  <c r="J69"/>
  <c r="R368"/>
  <c r="BK857"/>
  <c r="J857"/>
  <c r="J84"/>
  <c r="BK890"/>
  <c r="BK889"/>
  <c r="J889"/>
  <c r="J86"/>
  <c r="BK282"/>
  <c r="J282"/>
  <c r="J65"/>
  <c r="BF130"/>
  <c r="BF143"/>
  <c r="BF147"/>
  <c r="BF181"/>
  <c r="BF219"/>
  <c r="BF288"/>
  <c r="BF302"/>
  <c r="BF369"/>
  <c r="BF375"/>
  <c r="BF384"/>
  <c r="BF387"/>
  <c r="BF390"/>
  <c r="BF395"/>
  <c r="BF404"/>
  <c r="BF431"/>
  <c r="BF466"/>
  <c r="BF469"/>
  <c r="BF474"/>
  <c r="BF538"/>
  <c r="BF546"/>
  <c r="BF566"/>
  <c r="BF587"/>
  <c r="BF590"/>
  <c r="BF601"/>
  <c r="BF624"/>
  <c r="BF651"/>
  <c r="BF661"/>
  <c r="BF694"/>
  <c r="BF697"/>
  <c r="J101"/>
  <c r="BF114"/>
  <c r="BF122"/>
  <c r="BF240"/>
  <c r="BF251"/>
  <c r="BF358"/>
  <c r="BF372"/>
  <c r="BF422"/>
  <c r="BF426"/>
  <c r="BF434"/>
  <c r="BF436"/>
  <c r="BF447"/>
  <c r="BF476"/>
  <c r="BF478"/>
  <c r="BF480"/>
  <c r="BF485"/>
  <c r="BF536"/>
  <c r="BF541"/>
  <c r="BF553"/>
  <c r="BF563"/>
  <c r="BF584"/>
  <c r="BF597"/>
  <c r="BF603"/>
  <c r="BF609"/>
  <c r="BF622"/>
  <c r="BF626"/>
  <c r="BF631"/>
  <c r="BF690"/>
  <c r="BF700"/>
  <c r="BF717"/>
  <c r="BF723"/>
  <c r="BF726"/>
  <c r="BF730"/>
  <c r="BF734"/>
  <c r="BF765"/>
  <c r="BF825"/>
  <c r="BF135"/>
  <c r="BF154"/>
  <c r="BF158"/>
  <c r="BF199"/>
  <c r="BF246"/>
  <c r="BF273"/>
  <c r="BF276"/>
  <c r="BF293"/>
  <c r="BF297"/>
  <c r="BF306"/>
  <c r="BF336"/>
  <c r="BF408"/>
  <c r="BF416"/>
  <c r="BF459"/>
  <c r="BF462"/>
  <c r="BF512"/>
  <c r="BF534"/>
  <c r="BF666"/>
  <c r="BF673"/>
  <c r="BF709"/>
  <c r="BF713"/>
  <c r="BF753"/>
  <c r="BF772"/>
  <c r="BF775"/>
  <c r="BF797"/>
  <c r="BF809"/>
  <c r="BF868"/>
  <c r="BF879"/>
  <c r="F55"/>
  <c r="BF186"/>
  <c r="BF237"/>
  <c r="BF280"/>
  <c r="BF314"/>
  <c r="BF341"/>
  <c r="BF365"/>
  <c r="BF419"/>
  <c r="BF428"/>
  <c r="BF440"/>
  <c r="BF472"/>
  <c r="BF543"/>
  <c r="BF548"/>
  <c r="BF551"/>
  <c r="BF571"/>
  <c r="BF575"/>
  <c r="BF618"/>
  <c r="BF641"/>
  <c r="BF657"/>
  <c r="BF669"/>
  <c r="BF677"/>
  <c r="BF681"/>
  <c r="BF721"/>
  <c r="BF757"/>
  <c r="BF769"/>
  <c r="BF780"/>
  <c r="BF783"/>
  <c r="BF850"/>
  <c r="BF864"/>
  <c r="BF882"/>
  <c r="BF487"/>
  <c r="BF489"/>
  <c r="BF515"/>
  <c r="BF526"/>
  <c r="BF530"/>
  <c r="BF558"/>
  <c r="BF606"/>
  <c r="BF612"/>
  <c r="BF620"/>
  <c r="BF654"/>
  <c r="BF685"/>
  <c r="BF688"/>
  <c r="BF702"/>
  <c r="BF706"/>
  <c r="BF743"/>
  <c r="BF749"/>
  <c r="E48"/>
  <c r="BF110"/>
  <c r="BF151"/>
  <c r="BF166"/>
  <c r="BF176"/>
  <c r="BF225"/>
  <c r="BF233"/>
  <c r="BF242"/>
  <c r="BF269"/>
  <c r="BF323"/>
  <c r="BF356"/>
  <c r="BF361"/>
  <c r="BF397"/>
  <c r="BF411"/>
  <c r="BF442"/>
  <c r="BF493"/>
  <c r="BF520"/>
  <c r="BF522"/>
  <c r="BF528"/>
  <c r="BF532"/>
  <c r="BF573"/>
  <c r="BF577"/>
  <c r="BF581"/>
  <c r="BF614"/>
  <c r="BF639"/>
  <c r="BF746"/>
  <c r="BF786"/>
  <c r="BF817"/>
  <c r="BF821"/>
  <c r="BF829"/>
  <c r="BF833"/>
  <c r="BF838"/>
  <c r="BF846"/>
  <c r="BF891"/>
  <c r="BF118"/>
  <c r="BF195"/>
  <c r="BF203"/>
  <c r="BF210"/>
  <c r="BF214"/>
  <c r="BF229"/>
  <c r="BF328"/>
  <c r="BF332"/>
  <c r="BF344"/>
  <c r="BF347"/>
  <c r="BF353"/>
  <c r="BF393"/>
  <c r="BF438"/>
  <c r="BF517"/>
  <c r="BF556"/>
  <c r="BF561"/>
  <c r="BF568"/>
  <c r="BF595"/>
  <c r="BF616"/>
  <c r="BF636"/>
  <c r="BF739"/>
  <c r="BF761"/>
  <c r="BF801"/>
  <c r="BF805"/>
  <c r="BF813"/>
  <c r="BF162"/>
  <c r="BF190"/>
  <c r="BF207"/>
  <c r="BF221"/>
  <c r="BF256"/>
  <c r="BF261"/>
  <c r="BF266"/>
  <c r="BF283"/>
  <c r="BF310"/>
  <c r="BF318"/>
  <c r="BF339"/>
  <c r="BF350"/>
  <c r="BF363"/>
  <c r="BF378"/>
  <c r="BF381"/>
  <c r="BF400"/>
  <c r="BF402"/>
  <c r="BF424"/>
  <c r="BF450"/>
  <c r="BF455"/>
  <c r="BF483"/>
  <c r="BF497"/>
  <c r="BF500"/>
  <c r="BF504"/>
  <c r="BF507"/>
  <c r="BF510"/>
  <c r="BF593"/>
  <c r="BF599"/>
  <c r="BF628"/>
  <c r="BF634"/>
  <c r="BF643"/>
  <c r="BF647"/>
  <c r="BF793"/>
  <c r="BF854"/>
  <c r="BF858"/>
  <c r="F35"/>
  <c i="1" r="BB55"/>
  <c r="BB54"/>
  <c r="AX54"/>
  <c i="2" r="F36"/>
  <c i="1" r="BC55"/>
  <c r="BC54"/>
  <c r="W32"/>
  <c i="2" r="F33"/>
  <c i="1" r="AZ55"/>
  <c r="AZ54"/>
  <c r="W29"/>
  <c i="2" r="J33"/>
  <c i="1" r="AV55"/>
  <c i="2" r="F37"/>
  <c i="1" r="BD55"/>
  <c r="BD54"/>
  <c r="W33"/>
  <c i="2" l="1" r="BK108"/>
  <c r="J108"/>
  <c r="J60"/>
  <c r="P286"/>
  <c r="P107"/>
  <c i="1" r="AU55"/>
  <c i="2" r="R286"/>
  <c r="R108"/>
  <c r="T286"/>
  <c r="T107"/>
  <c r="J109"/>
  <c r="J61"/>
  <c r="J890"/>
  <c r="J87"/>
  <c r="BK286"/>
  <c r="J286"/>
  <c r="J66"/>
  <c r="J34"/>
  <c i="1" r="AW55"/>
  <c r="AT55"/>
  <c r="AV54"/>
  <c r="AK29"/>
  <c i="2" r="F34"/>
  <c i="1" r="BA55"/>
  <c r="BA54"/>
  <c r="AW54"/>
  <c r="AK30"/>
  <c r="AY54"/>
  <c r="W31"/>
  <c r="AU54"/>
  <c i="2" l="1" r="R107"/>
  <c r="BK107"/>
  <c r="J107"/>
  <c i="1" r="W30"/>
  <c r="AT54"/>
  <c i="2" r="J30"/>
  <c i="1" r="AG55"/>
  <c r="AG54"/>
  <c r="AK26"/>
  <c r="AK35"/>
  <c i="2" l="1" r="J39"/>
  <c r="J5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<sst xmlns="http://schemas.openxmlformats.org/spreadsheetml/2006/main">
  <si>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</si>
  <si>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</si>
  <si>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</si>
  <si>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</si>
  <si>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</si>
  <si>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{df5ba841-145d-4dc4-9549-21cfb2020e08}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</si>
  <si>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</si>
  <si>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</si>
  <si>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</si>
  <si>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</si>
  <si>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</si>
  <si>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</si>
  <si>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</si>
  <si>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</si>
  <si>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200499_E2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</si>
  <si>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</si>
  <si>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</si>
  <si>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</t>
  </si>
  <si>
    <t>KSO:</t>
  </si>
  <si>
    <t/>
  </si>
  <si>
    <t>CC-CZ:</t>
  </si>
  <si>
    <t>Místo:</t>
  </si>
  <si>
    <t>U Penzionu 1711</t>
  </si>
  <si>
    <t>Datum:</t>
  </si>
  <si>
    <t>7. 11. 2022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</si>
  <si>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</si>
  <si>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</si>
  <si>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</si>
  <si>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</si>
  <si>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</si>
  <si>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</si>
  <si>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</si>
  <si>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</si>
  <si>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</si>
  <si>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</si>
  <si>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</si>
  <si>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</si>
  <si>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</si>
  <si>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</si>
  <si>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</si>
  <si>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</si>
  <si>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</si>
  <si>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</si>
  <si>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</si>
  <si>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</si>
  <si>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</si>
  <si>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</si>
  <si>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</si>
  <si>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</si>
  <si>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</si>
  <si>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</si>
  <si>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</si>
  <si>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</si>
  <si>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</si>
  <si>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</si>
  <si>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</si>
  <si>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</si>
  <si>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</si>
  <si>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</si>
  <si>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</si>
  <si>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</si>
  <si>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</si>
  <si>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</si>
  <si>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</si>
  <si>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</si>
  <si>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</si>
  <si>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</si>
  <si>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</si>
  <si>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</si>
  <si>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</si>
  <si>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</si>
  <si>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</si>
  <si>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</si>
  <si>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</si>
  <si>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</si>
  <si>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</si>
  <si>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</si>
  <si>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</si>
  <si>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</si>
  <si>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</si>
  <si>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190501_B</t>
  </si>
  <si>
    <t>pokoj typ B</t>
  </si>
  <si>
    <t>STA</t>
  </si>
  <si>
    <t>1</t>
  </si>
  <si>
    <t>{03c765d7-5696-43d7-ad0a-fe944efcf024}</t>
  </si>
  <si>
    <t>KRYCÍ LIST SOUPISU PRACÍ</t>
  </si>
  <si>
    <t>Objekt:</t>
  </si>
  <si>
    <t>190501_B - pokoj typ 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</si>
  <si>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</si>
  <si>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</si>
  <si>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</si>
  <si>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</si>
  <si>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</si>
  <si>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</si>
  <si>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</si>
  <si>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</si>
  <si>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</si>
  <si>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</si>
  <si>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</si>
  <si>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</si>
  <si>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</si>
  <si>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</si>
  <si>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</si>
  <si>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</si>
  <si>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</si>
  <si>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</si>
  <si>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</si>
  <si>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</si>
  <si>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 - podomítkové rozvody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</si>
  <si>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</si>
  <si>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</si>
  <si>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</si>
  <si>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</si>
  <si>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</si>
  <si>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</si>
  <si>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</si>
  <si>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</si>
  <si>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</si>
  <si>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</si>
  <si>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</si>
  <si>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</si>
  <si>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</si>
  <si>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</si>
  <si>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</si>
  <si>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</si>
  <si>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</si>
  <si>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</si>
  <si>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</si>
  <si>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</si>
  <si>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</si>
  <si>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</si>
  <si>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</si>
  <si>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</si>
  <si>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</si>
  <si>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</si>
  <si>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</si>
  <si>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</si>
  <si>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</si>
  <si>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</si>
  <si>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317168013</t>
  </si>
  <si>
    <t>Překlad keramický plochý š 115 mm dl 1500 mm</t>
  </si>
  <si>
    <t>kus</t>
  </si>
  <si>
    <t>CS ÚRS 2021 02</t>
  </si>
  <si>
    <t>4</t>
  </si>
  <si>
    <t>2</t>
  </si>
  <si>
    <t>1519387494</t>
  </si>
  <si>
    <t>PP</t>
  </si>
  <si>
    <t>Překlady keramické ploché osazené do maltového lože, výšky překladu 71 mm šířky 115 mm, délky 1500 mm</t>
  </si>
  <si>
    <t>Online PSC</t>
  </si>
  <si>
    <t>https://podminky.urs.cz/item/CS_URS_2021_02/317168013</t>
  </si>
  <si>
    <t>VV</t>
  </si>
  <si>
    <t>5*(3)</t>
  </si>
  <si>
    <t>317168014</t>
  </si>
  <si>
    <t>Překlad keramický plochý š 115 mm dl 1750 mm</t>
  </si>
  <si>
    <t>1196350554</t>
  </si>
  <si>
    <t>Překlady keramické ploché osazené do maltového lože, výšky překladu 71 mm šířky 115 mm, délky 1750 mm</t>
  </si>
  <si>
    <t>https://podminky.urs.cz/item/CS_URS_2021_02/317168014</t>
  </si>
  <si>
    <t>5*(1)</t>
  </si>
  <si>
    <t>317168016</t>
  </si>
  <si>
    <t>Překlad keramický plochý š 115 mm dl 2250 mm</t>
  </si>
  <si>
    <t>-2011623689</t>
  </si>
  <si>
    <t>Překlady keramické ploché osazené do maltového lože, výšky překladu 71 mm šířky 115 mm, délky 2250 mm</t>
  </si>
  <si>
    <t>https://podminky.urs.cz/item/CS_URS_2021_02/317168016</t>
  </si>
  <si>
    <t>5*(2)</t>
  </si>
  <si>
    <t>340239212</t>
  </si>
  <si>
    <t>Zazdívka otvorů v příčkách nebo stěnách pl přes 1 do 4 m2 cihlami plnými tl přes 100 mm</t>
  </si>
  <si>
    <t>m2</t>
  </si>
  <si>
    <t>239237220</t>
  </si>
  <si>
    <t>Zazdívka otvorů v příčkách nebo stěnách cihlami plnými pálenými plochy přes 1 m2 do 4 m2, tloušťky přes 100 mm</t>
  </si>
  <si>
    <t>https://podminky.urs.cz/item/CS_URS_2021_02/340239212</t>
  </si>
  <si>
    <t xml:space="preserve">dozdívky u bouraných dveří </t>
  </si>
  <si>
    <t>5*(2,0*0,9)</t>
  </si>
  <si>
    <t>zazdění otvorů ve stoupačkách - odhad množství</t>
  </si>
  <si>
    <t>5*1,2</t>
  </si>
  <si>
    <t>Součet</t>
  </si>
  <si>
    <t>5</t>
  </si>
  <si>
    <t>342241162</t>
  </si>
  <si>
    <t>Příčky z cihel plných dl 290 mm pevnosti P 7,5 až 15 na MC tl 140 mm</t>
  </si>
  <si>
    <t>-1290680557</t>
  </si>
  <si>
    <t>Příčky nebo přizdívky jednoduché z cihel nebo příčkovek pálených na maltu MVC nebo MC plných P7,5 až P15 dl. 290 mm (290x140x65 mm), tl. o tl. 140 mm</t>
  </si>
  <si>
    <t>https://podminky.urs.cz/item/CS_URS_2021_02/342241162</t>
  </si>
  <si>
    <t>vyzdívka za sedačkou ve sprše</t>
  </si>
  <si>
    <t>5*(0,8)</t>
  </si>
  <si>
    <t>6</t>
  </si>
  <si>
    <t>342272225</t>
  </si>
  <si>
    <t>Příčka z pórobetonových hladkých tvárnic na tenkovrstvou maltu tl 100 mm</t>
  </si>
  <si>
    <t>1397091340</t>
  </si>
  <si>
    <t>Příčky z pórobetonových tvárnic hladkých na tenké maltové lože objemová hmotnost do 500 kg/m3, tloušťka příčky 100 mm</t>
  </si>
  <si>
    <t>https://podminky.urs.cz/item/CS_URS_2021_02/342272225</t>
  </si>
  <si>
    <t>nové příčky</t>
  </si>
  <si>
    <t>5*(3,2*(2,93*2)-0,9*2,0*2)</t>
  </si>
  <si>
    <t>přizdívka u WC a ve sprše</t>
  </si>
  <si>
    <t>5*(3,2*1,5)*2</t>
  </si>
  <si>
    <t>7</t>
  </si>
  <si>
    <t>342272235</t>
  </si>
  <si>
    <t>Příčka z pórobetonových hladkých tvárnic na tenkovrstvou maltu tl 125 mm</t>
  </si>
  <si>
    <t>-343111894</t>
  </si>
  <si>
    <t>Příčky z pórobetonových tvárnic hladkých na tenké maltové lože objemová hmotnost do 500 kg/m3, tloušťka příčky 125 mm</t>
  </si>
  <si>
    <t>https://podminky.urs.cz/item/CS_URS_2021_02/342272235</t>
  </si>
  <si>
    <t>5*(3,2*(3,2+3,385)-2*1,1*2,0)</t>
  </si>
  <si>
    <t>8</t>
  </si>
  <si>
    <t>342291121</t>
  </si>
  <si>
    <t>Ukotvení příček k cihelným konstrukcím plochými kotvami</t>
  </si>
  <si>
    <t>m</t>
  </si>
  <si>
    <t>-304853923</t>
  </si>
  <si>
    <t>Ukotvení příček plochými kotvami, do konstrukce cihelné</t>
  </si>
  <si>
    <t>https://podminky.urs.cz/item/CS_URS_2021_02/342291121</t>
  </si>
  <si>
    <t>5*(3,2*8)</t>
  </si>
  <si>
    <t>9</t>
  </si>
  <si>
    <t>3462722-R</t>
  </si>
  <si>
    <t>Přizdívka z pórobetonových tvárnic tl 125 mm</t>
  </si>
  <si>
    <t>-1842303151</t>
  </si>
  <si>
    <t>Přizdívka závěsného WC typu Geberit pórobetonovými tvárnicemi</t>
  </si>
  <si>
    <t>Úpravy povrchů, podlahy a osazování výplní</t>
  </si>
  <si>
    <t>10</t>
  </si>
  <si>
    <t>611135011</t>
  </si>
  <si>
    <t>Vyrovnání podkladu vnitřních stropů tmelem tl do 2 mm</t>
  </si>
  <si>
    <t>-1401451752</t>
  </si>
  <si>
    <t>Vyrovnání nerovností podkladu vnitřních omítaných ploch tmelem, tloušťky do 2 mm stropů</t>
  </si>
  <si>
    <t>https://podminky.urs.cz/item/CS_URS_2021_02/611135011</t>
  </si>
  <si>
    <t>224,915</t>
  </si>
  <si>
    <t>11</t>
  </si>
  <si>
    <t>611311131</t>
  </si>
  <si>
    <t>Potažení vnitřních rovných stropů vápenným štukem tloušťky do 3 mm</t>
  </si>
  <si>
    <t>992428883</t>
  </si>
  <si>
    <t>Potažení vnitřních ploch vápenným štukem tloušťky do 3 mm vodorovných konstrukcí stropů rovných</t>
  </si>
  <si>
    <t>https://podminky.urs.cz/item/CS_URS_2021_02/611311131</t>
  </si>
  <si>
    <t>5*(3,7*4,95+6,39+5,99+3,2*4,465)</t>
  </si>
  <si>
    <t>12</t>
  </si>
  <si>
    <t>612135011</t>
  </si>
  <si>
    <t>Vyrovnání podkladu vnitřních stěn tmelem tl do 2 mm</t>
  </si>
  <si>
    <t>-874350040</t>
  </si>
  <si>
    <t>Vyrovnání nerovností podkladu vnitřních omítaných ploch tmelem, tloušťky do 2 mm stěn</t>
  </si>
  <si>
    <t>https://podminky.urs.cz/item/CS_URS_2021_02/612135011</t>
  </si>
  <si>
    <t>524,78</t>
  </si>
  <si>
    <t>13</t>
  </si>
  <si>
    <t>612311131</t>
  </si>
  <si>
    <t>Potažení vnitřních stěn vápenným štukem tloušťky do 3 mm</t>
  </si>
  <si>
    <t>-1206721397</t>
  </si>
  <si>
    <t>Potažení vnitřních ploch vápenným štukem tloušťky do 3 mm svislých konstrukcí stěn</t>
  </si>
  <si>
    <t>https://podminky.urs.cz/item/CS_URS_2021_02/612311131</t>
  </si>
  <si>
    <t>vč. podkladní penetrace</t>
  </si>
  <si>
    <t>5*(3,2*(3,1+4,465*2+2,93+2,1*2+3,7+4,345*2+2,175*2+2,93))</t>
  </si>
  <si>
    <t>špalety</t>
  </si>
  <si>
    <t>5*(0,25*(2*(3,0+2,0*2)))</t>
  </si>
  <si>
    <t>odečet otvorů</t>
  </si>
  <si>
    <t>-5*(3,0*2,0*2+0,9*2,0*6)</t>
  </si>
  <si>
    <t>14</t>
  </si>
  <si>
    <t>612331121</t>
  </si>
  <si>
    <t>Cementová omítka hladká jednovrstvá vnitřních stěn nanášená ručně</t>
  </si>
  <si>
    <t>907700990</t>
  </si>
  <si>
    <t>Omítka cementová vnitřních ploch nanášená ručně jednovrstvá, tloušťky do 10 mm hladká svislých konstrukcí stěn</t>
  </si>
  <si>
    <t>https://podminky.urs.cz/item/CS_URS_2021_02/612331121</t>
  </si>
  <si>
    <t>prohození pouzdra posuvných dveří</t>
  </si>
  <si>
    <t>5*2*(2*(2,0*1,2))*2</t>
  </si>
  <si>
    <t>612331191</t>
  </si>
  <si>
    <t>Příplatek k cementové omítce vnitřních stěn za každých dalších 5 mm tloušťky ručně</t>
  </si>
  <si>
    <t>1146095525</t>
  </si>
  <si>
    <t>Omítka cementová vnitřních ploch nanášená ručně Příplatek k cenám za každých dalších i započatých 5 mm tloušťky omítky přes 10 mm stěn</t>
  </si>
  <si>
    <t>https://podminky.urs.cz/item/CS_URS_2021_02/612331191</t>
  </si>
  <si>
    <t>5*2*((2,0*1,2))*2*2</t>
  </si>
  <si>
    <t>16</t>
  </si>
  <si>
    <t>612341121</t>
  </si>
  <si>
    <t>Sádrová nebo vápenosádrová omítka hladká jednovrstvá vnitřních stěn nanášená ručně</t>
  </si>
  <si>
    <t>-426546417</t>
  </si>
  <si>
    <t>Omítka sádrová nebo vápenosádrová vnitřních ploch nanášená ručně jednovrstvá, tloušťky do 10 mm hladká svislých konstrukcí stěn</t>
  </si>
  <si>
    <t>https://podminky.urs.cz/item/CS_URS_2021_02/612341121</t>
  </si>
  <si>
    <t>5*(2*3,2*(2,93*2+3,385+3,2)-1,1*2,0*4-0,9*2,0*2)</t>
  </si>
  <si>
    <t>17</t>
  </si>
  <si>
    <t>619991011</t>
  </si>
  <si>
    <t>Obalení konstrukcí a prvků fólií přilepenou lepící páskou</t>
  </si>
  <si>
    <t>-995063872</t>
  </si>
  <si>
    <t>Zakrytí vnitřních ploch před znečištěním včetně pozdějšího odkrytí konstrukcí a prvků obalením fólií a přelepením páskou</t>
  </si>
  <si>
    <t>https://podminky.urs.cz/item/CS_URS_2021_02/619991011</t>
  </si>
  <si>
    <t>okna</t>
  </si>
  <si>
    <t>5*(2*(3,0*2,0))</t>
  </si>
  <si>
    <t>18</t>
  </si>
  <si>
    <t>622143003</t>
  </si>
  <si>
    <t>Montáž omítkových plastových nebo pozinkovaných rohových profilů s tkaninou</t>
  </si>
  <si>
    <t>699610466</t>
  </si>
  <si>
    <t>Montáž omítkových profilů plastových, pozinkovaných nebo dřevěných upevněných vtlačením do podkladní vrstvy nebo přibitím rohových s tkaninou</t>
  </si>
  <si>
    <t>https://podminky.urs.cz/item/CS_URS_2021_02/622143003</t>
  </si>
  <si>
    <t>5*(3,0*13+3,0*2+2,0*6+1,5*1)</t>
  </si>
  <si>
    <t>19</t>
  </si>
  <si>
    <t>M</t>
  </si>
  <si>
    <t>59051486</t>
  </si>
  <si>
    <t>profil rohový PVC 15x15mm s výztužnou tkaninou š 100mm pro ETICS</t>
  </si>
  <si>
    <t>1799043813</t>
  </si>
  <si>
    <t>https://podminky.urs.cz/item/CS_URS_2021_02/59051486</t>
  </si>
  <si>
    <t>292,5*1,05 'Přepočtené koeficientem množství</t>
  </si>
  <si>
    <t>20</t>
  </si>
  <si>
    <t>631311114</t>
  </si>
  <si>
    <t>Mazanina tl přes 50 do 80 mm z betonu prostého bez zvýšených nároků na prostředí tř. C 16/20</t>
  </si>
  <si>
    <t>m3</t>
  </si>
  <si>
    <t>-673631193</t>
  </si>
  <si>
    <t>Mazanina z betonu prostého bez zvýšených nároků na prostředí tl. přes 50 do 80 mm tř. C 16/20</t>
  </si>
  <si>
    <t>https://podminky.urs.cz/item/CS_URS_2021_02/631311114</t>
  </si>
  <si>
    <t>5*(1,715*2,93+(3,51+0,3)*(0,125+1,67+0,1+0,35+0,125))*0,05</t>
  </si>
  <si>
    <t>631319011</t>
  </si>
  <si>
    <t>Příplatek k mazanině tl přes 50 do 80 mm za přehlazení povrchu</t>
  </si>
  <si>
    <t>-663695436</t>
  </si>
  <si>
    <t>Příplatek k cenám mazanin za úpravu povrchu mazaniny přehlazením, mazanina tl. přes 50 do 80 mm</t>
  </si>
  <si>
    <t>https://podminky.urs.cz/item/CS_URS_2021_02/631319011</t>
  </si>
  <si>
    <t>22</t>
  </si>
  <si>
    <t>631362021</t>
  </si>
  <si>
    <t>Výztuž mazanin svařovanými sítěmi Kari</t>
  </si>
  <si>
    <t>t</t>
  </si>
  <si>
    <t>1705169195</t>
  </si>
  <si>
    <t>Výztuž mazanin ze svařovaných sítí z drátů typu KARI</t>
  </si>
  <si>
    <t>https://podminky.urs.cz/item/CS_URS_2021_02/631362021</t>
  </si>
  <si>
    <t>5*((1,715*2,93+(3,51+0,3)*(0,125+1,67+0,1+0,35+0,125))/6*1,1*18,2*0,001)</t>
  </si>
  <si>
    <t>23</t>
  </si>
  <si>
    <t>642945111</t>
  </si>
  <si>
    <t>Osazování protipožárních nebo protiplynových zárubní dveří jednokřídlových do 2,5 m2</t>
  </si>
  <si>
    <t>-244091430</t>
  </si>
  <si>
    <t>Osazování ocelových zárubní protipožárních nebo protiplynových dveří do vynechaného otvoru, s obetonováním, dveří jednokřídlových do 2,5 m2</t>
  </si>
  <si>
    <t>https://podminky.urs.cz/item/CS_URS_2021_02/642945111</t>
  </si>
  <si>
    <t>vstupní dveře do pokojů</t>
  </si>
  <si>
    <t>5*2</t>
  </si>
  <si>
    <t>24</t>
  </si>
  <si>
    <t>611829-R</t>
  </si>
  <si>
    <t>zárubeň ocelová protipožární s těsněním pro dveře 1křídlé 1100x1970mm tl 100-150mm</t>
  </si>
  <si>
    <t>1595814587</t>
  </si>
  <si>
    <t>zárubeň ocelová protipožární s těsněním pro dveře 1křídlé 900x1970mm tl 100-150mm</t>
  </si>
  <si>
    <t>25</t>
  </si>
  <si>
    <t>642946112</t>
  </si>
  <si>
    <t>Osazování pouzdra posuvných dveří s jednou kapsou pro jedno křídlo š přes 800 do 1200 mm do zděné příčky</t>
  </si>
  <si>
    <t>-1539057596</t>
  </si>
  <si>
    <t>Osazení stavebního pouzdra posuvných dveří do zděné příčky s jednou kapsou pro jedno dveřní křídlo průchozí šířky přes 800 do 1200 mm</t>
  </si>
  <si>
    <t>https://podminky.urs.cz/item/CS_URS_2021_02/642946112</t>
  </si>
  <si>
    <t>26</t>
  </si>
  <si>
    <t>55331613</t>
  </si>
  <si>
    <t>pouzdro stavební posuvných dveří jednopouzdrové 900mm standardní rozměr</t>
  </si>
  <si>
    <t>1983653851</t>
  </si>
  <si>
    <t>https://podminky.urs.cz/item/CS_URS_2021_02/55331613</t>
  </si>
  <si>
    <t>Ostatní konstrukce a práce, bourání</t>
  </si>
  <si>
    <t>27</t>
  </si>
  <si>
    <t>919735122</t>
  </si>
  <si>
    <t>Řezání stávajícího betonového krytu hl přes 50 do 100 mm</t>
  </si>
  <si>
    <t>-232861060</t>
  </si>
  <si>
    <t>Řezání stávajícího betonového krytu nebo podkladu hloubky přes 50 do 100 mm</t>
  </si>
  <si>
    <t>https://podminky.urs.cz/item/CS_URS_2021_02/919735122</t>
  </si>
  <si>
    <t>5*(3,2*2+2,93)</t>
  </si>
  <si>
    <t>28</t>
  </si>
  <si>
    <t>952901111</t>
  </si>
  <si>
    <t>Vyčištění budov bytové a občanské výstavby při výšce podlaží do 4 m</t>
  </si>
  <si>
    <t>-1631666366</t>
  </si>
  <si>
    <t>Vyčištění budov nebo objektů před předáním do užívání budov bytové nebo občanské výstavby, světlé výšky podlaží do 4 m</t>
  </si>
  <si>
    <t>https://podminky.urs.cz/item/CS_URS_2021_02/952901111</t>
  </si>
  <si>
    <t>5*(3,7*4,95+3,2*4,465+6,39+6,85+5,99)</t>
  </si>
  <si>
    <t>29</t>
  </si>
  <si>
    <t>953731311</t>
  </si>
  <si>
    <t>Odvětrání svislé - montáž větrací hlavice plastové DN do 160 mm</t>
  </si>
  <si>
    <t>1093061820</t>
  </si>
  <si>
    <t>Odvětrání svislé plastovými troubami montáž větrací hlavice, vnitřního průměru do 160 mm</t>
  </si>
  <si>
    <t>https://podminky.urs.cz/item/CS_URS_2021_02/953731311</t>
  </si>
  <si>
    <t>30</t>
  </si>
  <si>
    <t>553495-R</t>
  </si>
  <si>
    <t>hlavice odvětrávací, pro odvětrání WC TiZn "leskle válcovaný" 60mm</t>
  </si>
  <si>
    <t>-542546161</t>
  </si>
  <si>
    <t>odvětrávací hlavice nadstřešní</t>
  </si>
  <si>
    <t>31</t>
  </si>
  <si>
    <t>962031133</t>
  </si>
  <si>
    <t>Bourání příček z cihel pálených na MVC tl do 150 mm</t>
  </si>
  <si>
    <t>-888981671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</si>
  <si>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</si>
  <si>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</si>
  <si>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5*(3,2*(1,0+3,705+1,8*2+2,93*2+2,5+0,5+1,875)-0,6*2,0*2+0,9*2,0*2)</t>
  </si>
  <si>
    <t>32</t>
  </si>
  <si>
    <t>965042141</t>
  </si>
  <si>
    <t>Bourání podkladů pod dlažby nebo mazanin betonových nebo z litého asfaltu tl do 100 mm pl přes 4 m2</t>
  </si>
  <si>
    <t>-475868823</t>
  </si>
  <si>
    <t>Bourání mazanin betonových nebo z litého asfaltu tl. do 100 mm, plochy přes 4 m2</t>
  </si>
  <si>
    <t>https://podminky.urs.cz/item/CS_URS_2021_02/965042141</t>
  </si>
  <si>
    <t>podlahy v 1.PP až 3.NP (vč. dlažeb v koupelnách)</t>
  </si>
  <si>
    <t>4*((1,715+0,125+3,705)*(2,93+0,3)*0,045)</t>
  </si>
  <si>
    <t>33</t>
  </si>
  <si>
    <t>965045113</t>
  </si>
  <si>
    <t>Bourání potěrů cementových nebo pískocementových tl do 50 mm pl přes 4 m2</t>
  </si>
  <si>
    <t>-756051569</t>
  </si>
  <si>
    <t>Bourání potěrů tl. do 50 mm cementových nebo pískocementových, plochy přes 4 m2</t>
  </si>
  <si>
    <t>https://podminky.urs.cz/item/CS_URS_2021_02/965045113</t>
  </si>
  <si>
    <t xml:space="preserve">podlaha v 2.PP  (vč. dlažeb v koupelnách)</t>
  </si>
  <si>
    <t>(1,715+0,125+3,705)*(2,93+0,3)</t>
  </si>
  <si>
    <t>34</t>
  </si>
  <si>
    <t>968072455</t>
  </si>
  <si>
    <t>Vybourání kovových dveřních zárubní pl do 2 m2</t>
  </si>
  <si>
    <t>408408120</t>
  </si>
  <si>
    <t>Vybourání kovových rámů oken s křídly, dveřních zárubní, vrat, stěn, ostění nebo obkladů dveřních zárubní, plochy do 2 m2</t>
  </si>
  <si>
    <t>https://podminky.urs.cz/item/CS_URS_2021_02/968072455</t>
  </si>
  <si>
    <t>vybourání zárubní, vč. likvidace křídel</t>
  </si>
  <si>
    <t>5*(6)</t>
  </si>
  <si>
    <t>35</t>
  </si>
  <si>
    <t>977151116</t>
  </si>
  <si>
    <t>Jádrové vrty diamantovými korunkami do stavebních materiálů D přes 70 do 80 mm</t>
  </si>
  <si>
    <t>-1227518165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</si>
  <si>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</si>
  <si>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</si>
  <si>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4*(0,4*2)</t>
  </si>
  <si>
    <t>997</t>
  </si>
  <si>
    <t>Přesun sutě</t>
  </si>
  <si>
    <t>36</t>
  </si>
  <si>
    <t>997013214</t>
  </si>
  <si>
    <t>Vnitrostaveništní doprava suti a vybouraných hmot pro budovy v přes 12 do 15 m ručně</t>
  </si>
  <si>
    <t>464408940</t>
  </si>
  <si>
    <t>Vnitrostaveništní doprava suti a vybouraných hmot vodorovně do 50 m svisle ručně pro budovy a haly výšky přes 12 do 15 m</t>
  </si>
  <si>
    <t>https://podminky.urs.cz/item/CS_URS_2021_02/997013214</t>
  </si>
  <si>
    <t>37</t>
  </si>
  <si>
    <t>997013219</t>
  </si>
  <si>
    <t>Příplatek k vnitrostaveništní dopravě suti a vybouraných hmot za zvětšenou dopravu suti ZKD 10 m</t>
  </si>
  <si>
    <t>60993098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</si>
  <si>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</si>
  <si>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</si>
  <si>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100,309*50 'Přepočtené koeficientem množství</t>
  </si>
  <si>
    <t>38</t>
  </si>
  <si>
    <t>997013501</t>
  </si>
  <si>
    <t>Odvoz suti a vybouraných hmot na skládku nebo meziskládku do 1 km se složením</t>
  </si>
  <si>
    <t>-1544069140</t>
  </si>
  <si>
    <t>Odvoz suti a vybouraných hmot na skládku nebo meziskládku se složením, na vzdálenost do 1 km</t>
  </si>
  <si>
    <t>https://podminky.urs.cz/item/CS_URS_2021_02/997013501</t>
  </si>
  <si>
    <t>39</t>
  </si>
  <si>
    <t>997013509</t>
  </si>
  <si>
    <t>Příplatek k odvozu suti a vybouraných hmot na skládku ZKD 1 km přes 1 km</t>
  </si>
  <si>
    <t>824407949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</si>
  <si>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</si>
  <si>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</si>
  <si>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100,309*30 'Přepočtené koeficientem množství</t>
  </si>
  <si>
    <t>40</t>
  </si>
  <si>
    <t>997013831</t>
  </si>
  <si>
    <t>Poplatek za uložení na skládce (skládkovné) stavebního odpadu směsného kód odpadu 170 904</t>
  </si>
  <si>
    <t>CS ÚRS 2019 02</t>
  </si>
  <si>
    <t>260228602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</si>
  <si>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</si>
  <si>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</si>
  <si>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</si>
  <si>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41</t>
  </si>
  <si>
    <t>998012023</t>
  </si>
  <si>
    <t>Přesun hmot pro budovy monolitické v přes 12 do 24 m</t>
  </si>
  <si>
    <t>2071629915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</si>
  <si>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</si>
  <si>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</si>
  <si>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</si>
  <si>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</si>
  <si>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</si>
  <si>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</si>
  <si>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42</t>
  </si>
  <si>
    <t>711111002</t>
  </si>
  <si>
    <t>Provedení izolace proti zemní vlhkosti vodorovné za studena lakem asfaltovým</t>
  </si>
  <si>
    <t>-1474792296</t>
  </si>
  <si>
    <t>Provedení izolace proti zemní vlhkosti natěradly a tmely za studena na ploše vodorovné V nátěrem lakem asfaltovým</t>
  </si>
  <si>
    <t>https://podminky.urs.cz/item/CS_URS_2021_02/711111002</t>
  </si>
  <si>
    <t>podlaha ve 2.PP</t>
  </si>
  <si>
    <t>43</t>
  </si>
  <si>
    <t>11163152</t>
  </si>
  <si>
    <t>lak hydroizolační asfaltový</t>
  </si>
  <si>
    <t>1549366523</t>
  </si>
  <si>
    <t>https://podminky.urs.cz/item/CS_URS_2021_02/11163152</t>
  </si>
  <si>
    <t>17,91*0,00035 'Přepočtené koeficientem množství</t>
  </si>
  <si>
    <t>44</t>
  </si>
  <si>
    <t>711141559</t>
  </si>
  <si>
    <t>Provedení izolace proti zemní vlhkosti pásy přitavením vodorovné NAIP</t>
  </si>
  <si>
    <t>52250448</t>
  </si>
  <si>
    <t>Provedení izolace proti zemní vlhkosti pásy přitavením NAIP na ploše vodorovné V</t>
  </si>
  <si>
    <t>https://podminky.urs.cz/item/CS_URS_2021_02/711141559</t>
  </si>
  <si>
    <t>45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</si>
  <si>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</si>
  <si>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</si>
  <si>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</si>
  <si>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</si>
  <si>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17,91*1,15 'Přepočtené koeficientem množství</t>
  </si>
  <si>
    <t>46</t>
  </si>
  <si>
    <t>711493112</t>
  </si>
  <si>
    <t>Izolace proti podpovrchové a tlakové vodě vodorovná těsnicí stěrkou jednosložkovou na bázi cementu</t>
  </si>
  <si>
    <t>1824655161</t>
  </si>
  <si>
    <t>Izolace proti podpovrchové a tlakové vodě - ostatní na ploše vodorovné V jednosložkovou na bázi cementu</t>
  </si>
  <si>
    <t>https://podminky.urs.cz/item/CS_URS_2021_02/711493112</t>
  </si>
  <si>
    <t>5*(6,85)</t>
  </si>
  <si>
    <t>47</t>
  </si>
  <si>
    <t>711493122</t>
  </si>
  <si>
    <t>Izolace proti podpovrchové a tlakové vodě svislá těsnicí stěrkou jednosložkovou na bázi cementu</t>
  </si>
  <si>
    <t>-1672648394</t>
  </si>
  <si>
    <t>Izolace proti podpovrchové a tlakové vodě - ostatní na ploše svislé S jednosložkovou na bázi cementu</t>
  </si>
  <si>
    <t>https://podminky.urs.cz/item/CS_URS_2021_02/711493122</t>
  </si>
  <si>
    <t>5*(0,2*(2,635*2+2,93+2-0,9*2)+2,1*(1,5+1,0))</t>
  </si>
  <si>
    <t>48</t>
  </si>
  <si>
    <t>998711103</t>
  </si>
  <si>
    <t>Přesun hmot tonážní pro izolace proti vodě, vlhkosti a plynům v objektech v přes 12 do 60 m</t>
  </si>
  <si>
    <t>836648523</t>
  </si>
  <si>
    <t>Přesun hmot pro izolace proti vodě, vlhkosti a plynům stanovený z hmotnosti přesunovaného materiálu vodorovná dopravní vzdálenost do 50 m v objektech výšky přes 12 do 60 m</t>
  </si>
  <si>
    <t>https://podminky.urs.cz/item/CS_URS_2021_02/998711103</t>
  </si>
  <si>
    <t>713</t>
  </si>
  <si>
    <t>Izolace tepelné</t>
  </si>
  <si>
    <t>49</t>
  </si>
  <si>
    <t>713120821</t>
  </si>
  <si>
    <t>Odstranění tepelné izolace podlah volně kladené z polystyrenu suchého tl do 100 mm</t>
  </si>
  <si>
    <t>324153656</t>
  </si>
  <si>
    <t>Odstranění tepelné izolace podlah z rohoží, pásů, dílců, desek, bloků podlah volně kladených nebo mezi trámy z polystyrenu, tloušťka izolace suchého, tloušťka izolace do 100 mm</t>
  </si>
  <si>
    <t>https://podminky.urs.cz/item/CS_URS_2021_02/713120821</t>
  </si>
  <si>
    <t>podlaha v 1.PP</t>
  </si>
  <si>
    <t>50</t>
  </si>
  <si>
    <t>713121111</t>
  </si>
  <si>
    <t>Montáž izolace tepelné podlah volně kladenými rohožemi, pásy, dílci, deskami 1 vrstva</t>
  </si>
  <si>
    <t>861099295</t>
  </si>
  <si>
    <t>Montáž tepelné izolace podlah rohožemi, pásy, deskami, dílci, bloky (izolační materiál ve specifikaci) kladenými volně jednovrstvá</t>
  </si>
  <si>
    <t>https://podminky.urs.cz/item/CS_URS_2021_02/713121111</t>
  </si>
  <si>
    <t>podlaha v 1.PP - po provedení napojení atd.</t>
  </si>
  <si>
    <t>51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</si>
  <si>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</si>
  <si>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</si>
  <si>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</si>
  <si>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</si>
  <si>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17,91*1,02 'Přepočtené koeficientem množství</t>
  </si>
  <si>
    <t>52</t>
  </si>
  <si>
    <t>998713103</t>
  </si>
  <si>
    <t>Přesun hmot tonážní pro izolace tepelné v objektech v přes 12 do 24 m</t>
  </si>
  <si>
    <t>565023649</t>
  </si>
  <si>
    <t>Přesun hmot pro izolace tepelné stanovený z hmotnosti přesunovaného materiálu vodorovná dopravní vzdálenost do 50 m v objektech výšky přes 12 m do 24 m</t>
  </si>
  <si>
    <t>https://podminky.urs.cz/item/CS_URS_2021_02/998713103</t>
  </si>
  <si>
    <t>721</t>
  </si>
  <si>
    <t>Zdravotechnika - vnitřní kanalizace</t>
  </si>
  <si>
    <t>53</t>
  </si>
  <si>
    <t>721171808</t>
  </si>
  <si>
    <t>Demontáž potrubí z PVC D přes 75 do 114</t>
  </si>
  <si>
    <t>1273069153</t>
  </si>
  <si>
    <t>Demontáž potrubí z novodurových trub odpadních nebo připojovacích přes 75 do D 114</t>
  </si>
  <si>
    <t>https://podminky.urs.cz/item/CS_URS_2021_02/721171808</t>
  </si>
  <si>
    <t>54</t>
  </si>
  <si>
    <t>7211737-R</t>
  </si>
  <si>
    <t>Potrubí kanalizační z PE odpadní DN 150</t>
  </si>
  <si>
    <t>1317735555</t>
  </si>
  <si>
    <t>Dodávka a montáž čístícího kusu KG DN 110</t>
  </si>
  <si>
    <t>55</t>
  </si>
  <si>
    <t>721174025</t>
  </si>
  <si>
    <t>Potrubí kanalizační z PP odpadní DN 110</t>
  </si>
  <si>
    <t>-1736176261</t>
  </si>
  <si>
    <t>Potrubí z trub polypropylenových odpadní (svislé) DN 110</t>
  </si>
  <si>
    <t>https://podminky.urs.cz/item/CS_URS_2021_02/721174025</t>
  </si>
  <si>
    <t>56</t>
  </si>
  <si>
    <t>721174042</t>
  </si>
  <si>
    <t>Potrubí kanalizační z PP připojovací DN 40</t>
  </si>
  <si>
    <t>-1791645370</t>
  </si>
  <si>
    <t>Potrubí z trub polypropylenových připojovací DN 40</t>
  </si>
  <si>
    <t>https://podminky.urs.cz/item/CS_URS_2021_02/721174042</t>
  </si>
  <si>
    <t>57</t>
  </si>
  <si>
    <t>721174043</t>
  </si>
  <si>
    <t>Potrubí kanalizační z PP připojovací DN 50</t>
  </si>
  <si>
    <t>827942777</t>
  </si>
  <si>
    <t>Potrubí z trub polypropylenových připojovací DN 50</t>
  </si>
  <si>
    <t>https://podminky.urs.cz/item/CS_URS_2021_02/721174043</t>
  </si>
  <si>
    <t>58</t>
  </si>
  <si>
    <t>721174045</t>
  </si>
  <si>
    <t>Potrubí kanalizační z PP připojovací DN 110</t>
  </si>
  <si>
    <t>1668707009</t>
  </si>
  <si>
    <t>Potrubí z trub polypropylenových připojovací DN 110</t>
  </si>
  <si>
    <t>https://podminky.urs.cz/item/CS_URS_2021_02/721174045</t>
  </si>
  <si>
    <t>59</t>
  </si>
  <si>
    <t>721174063</t>
  </si>
  <si>
    <t>Potrubí kanalizační z PP větrací DN 110</t>
  </si>
  <si>
    <t>-1141976422</t>
  </si>
  <si>
    <t>Potrubí z trub polypropylenových větrací DN 110</t>
  </si>
  <si>
    <t>https://podminky.urs.cz/item/CS_URS_2021_02/721174063</t>
  </si>
  <si>
    <t>60</t>
  </si>
  <si>
    <t>7211797-R</t>
  </si>
  <si>
    <t>-410655412</t>
  </si>
  <si>
    <t>Napojení potrubí na stávající ležatý rozvod</t>
  </si>
  <si>
    <t>61</t>
  </si>
  <si>
    <t>721290111</t>
  </si>
  <si>
    <t>Zkouška těsnosti potrubí kanalizace vodou DN do 125</t>
  </si>
  <si>
    <t>-1091382280</t>
  </si>
  <si>
    <t>Zkouška těsnosti kanalizace v objektech vodou do DN 125</t>
  </si>
  <si>
    <t>https://podminky.urs.cz/item/CS_URS_2021_02/721290111</t>
  </si>
  <si>
    <t>62</t>
  </si>
  <si>
    <t>7212901-R</t>
  </si>
  <si>
    <t>Zkouška těsnosti potrubí kanalizace vodou do DN 125</t>
  </si>
  <si>
    <t>hod</t>
  </si>
  <si>
    <t>899587496</t>
  </si>
  <si>
    <t>Stavební práce pro vnitřní kanalizaci</t>
  </si>
  <si>
    <t>63</t>
  </si>
  <si>
    <t>7212999-R</t>
  </si>
  <si>
    <t>Protipožární ucpávky a manžety na kanalizačním potrubí</t>
  </si>
  <si>
    <t>-1461950447</t>
  </si>
  <si>
    <t>64</t>
  </si>
  <si>
    <t>998721103</t>
  </si>
  <si>
    <t>Přesun hmot tonážní pro vnitřní kanalizace v objektech v přes 12 do 24 m</t>
  </si>
  <si>
    <t>1067410604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</si>
  <si>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</si>
  <si>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</si>
  <si>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722</t>
  </si>
  <si>
    <t>Zdravotechnika - vnitřní vodovod</t>
  </si>
  <si>
    <t>65</t>
  </si>
  <si>
    <t>722130801</t>
  </si>
  <si>
    <t>Demontáž potrubí ocelové pozinkované závitové DN do 25</t>
  </si>
  <si>
    <t>-1532662393</t>
  </si>
  <si>
    <t>Demontáž potrubí z ocelových trubek pozinkovaných závitových do DN 25</t>
  </si>
  <si>
    <t>https://podminky.urs.cz/item/CS_URS_2021_02/722130801</t>
  </si>
  <si>
    <t>66</t>
  </si>
  <si>
    <t>722170801</t>
  </si>
  <si>
    <t>Demontáž rozvodů vody z plastů D do 25</t>
  </si>
  <si>
    <t>-640515999</t>
  </si>
  <si>
    <t>Demontáž rozvodů vody z plastů do Ø 25 mm</t>
  </si>
  <si>
    <t>https://podminky.urs.cz/item/CS_URS_2021_02/722170801</t>
  </si>
  <si>
    <t>67</t>
  </si>
  <si>
    <t>722174002</t>
  </si>
  <si>
    <t>Potrubí vodovodní plastové PPR svar polyfúze PN 16 D 20x2,8 mm</t>
  </si>
  <si>
    <t>1187885700</t>
  </si>
  <si>
    <t>Potrubí z plastových trubek z polypropylenu PPR svařovaných polyfúzně PN 16 (SDR 7,4) D 20 x 2,8</t>
  </si>
  <si>
    <t>https://podminky.urs.cz/item/CS_URS_2021_02/722174002</t>
  </si>
  <si>
    <t>68</t>
  </si>
  <si>
    <t>-71178099</t>
  </si>
  <si>
    <t>69</t>
  </si>
  <si>
    <t>722174003</t>
  </si>
  <si>
    <t>Potrubí vodovodní plastové PPR svar polyfúze PN 16 D 25x3,5 mm</t>
  </si>
  <si>
    <t>2028818279</t>
  </si>
  <si>
    <t>Potrubí z plastových trubek z polypropylenu PPR svařovaných polyfúzně PN 16 (SDR 7,4) D 25 x 3,5</t>
  </si>
  <si>
    <t>https://podminky.urs.cz/item/CS_URS_2021_02/722174003</t>
  </si>
  <si>
    <t>70</t>
  </si>
  <si>
    <t>722181222</t>
  </si>
  <si>
    <t>Ochrana vodovodního potrubí přilepenými termoizolačními trubicemi z PE tl přes 6 do 9 mm DN přes 22 do 45 mm</t>
  </si>
  <si>
    <t>923626459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</si>
  <si>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</si>
  <si>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</si>
  <si>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71</t>
  </si>
  <si>
    <t>722181242</t>
  </si>
  <si>
    <t>Ochrana vodovodního potrubí přilepenými termoizolačními trubicemi z PE tl přes 13 do 20 mm DN přes 22 do 45 mm</t>
  </si>
  <si>
    <t>155545412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</si>
  <si>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</si>
  <si>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https://podminky.urs.cz/item/CS_URS_2021_02/722181242</t>
  </si>
  <si>
    <t>72</t>
  </si>
  <si>
    <t>722220111</t>
  </si>
  <si>
    <t>Nástěnka pro výtokový ventil G 1/2" s jedním závitem</t>
  </si>
  <si>
    <t>-1859589662</t>
  </si>
  <si>
    <t>Armatury s jedním závitem nástěnky pro výtokový ventil G 1/2"</t>
  </si>
  <si>
    <t>https://podminky.urs.cz/item/CS_URS_2021_02/722220111</t>
  </si>
  <si>
    <t>73</t>
  </si>
  <si>
    <t>7222311-R</t>
  </si>
  <si>
    <t>Ventil závitový pojistný rohový G 1/2</t>
  </si>
  <si>
    <t>845193456</t>
  </si>
  <si>
    <t>Rohový ventil výtokový 20x2,8 PN 16</t>
  </si>
  <si>
    <t>74</t>
  </si>
  <si>
    <t>7222313-R</t>
  </si>
  <si>
    <t>-1745694915</t>
  </si>
  <si>
    <t>Uzavírací kulový kohout 20x2,8 PN 16</t>
  </si>
  <si>
    <t>75</t>
  </si>
  <si>
    <t>722290234</t>
  </si>
  <si>
    <t>Proplach a dezinfekce vodovodního potrubí DN do 80</t>
  </si>
  <si>
    <t>320544136</t>
  </si>
  <si>
    <t>Zkoušky, proplach a desinfekce vodovodního potrubí proplach a desinfekce vodovodního potrubí do DN 80</t>
  </si>
  <si>
    <t>https://podminky.urs.cz/item/CS_URS_2021_02/722290234</t>
  </si>
  <si>
    <t>76</t>
  </si>
  <si>
    <t>7222901-R</t>
  </si>
  <si>
    <t>Stavební práce pro vnitřní vodovod</t>
  </si>
  <si>
    <t>-188230045</t>
  </si>
  <si>
    <t>77</t>
  </si>
  <si>
    <t>7222999-R</t>
  </si>
  <si>
    <t>Protipožární ucpávky a manžety na vodovodním potrubí</t>
  </si>
  <si>
    <t>-491856502</t>
  </si>
  <si>
    <t>78</t>
  </si>
  <si>
    <t>998722103</t>
  </si>
  <si>
    <t>Přesun hmot tonážní pro vnitřní vodovod v objektech v přes 12 do 24 m</t>
  </si>
  <si>
    <t>147679117</t>
  </si>
  <si>
    <t>Přesun hmot pro vnitřní vodovod stanovený z hmotnosti přesunovaného materiálu vodorovná dopravní vzdálenost do 50 m v objektech výšky přes 12 do 24 m</t>
  </si>
  <si>
    <t>https://podminky.urs.cz/item/CS_URS_2021_02/998722103</t>
  </si>
  <si>
    <t>725</t>
  </si>
  <si>
    <t>Zdravotechnika - zařizovací předměty</t>
  </si>
  <si>
    <t>79</t>
  </si>
  <si>
    <t>725110811</t>
  </si>
  <si>
    <t>Demontáž klozetů splachovací s nádrží</t>
  </si>
  <si>
    <t>soubor</t>
  </si>
  <si>
    <t>528129211</t>
  </si>
  <si>
    <t>Demontáž klozetů splachovacích s nádrží nebo tlakovým splachovačem</t>
  </si>
  <si>
    <t>https://podminky.urs.cz/item/CS_URS_2021_02/725110811</t>
  </si>
  <si>
    <t>80</t>
  </si>
  <si>
    <t>725112022</t>
  </si>
  <si>
    <t>Klozet keramický závěsný na nosné stěny s hlubokým splachováním odpad vodorovný</t>
  </si>
  <si>
    <t>-1039451866</t>
  </si>
  <si>
    <t>Zařízení záchodů klozety keramické závěsné na nosné stěny s hlubokým splachováním odpad vodorovný</t>
  </si>
  <si>
    <t>https://podminky.urs.cz/item/CS_URS_2021_02/725112022</t>
  </si>
  <si>
    <t>závěsný klozet Handicap</t>
  </si>
  <si>
    <t>81</t>
  </si>
  <si>
    <t>725210821</t>
  </si>
  <si>
    <t>Demontáž umyvadel bez výtokových armatur</t>
  </si>
  <si>
    <t>459239389</t>
  </si>
  <si>
    <t>Demontáž umyvadel bez výtokových armatur umyvadel</t>
  </si>
  <si>
    <t>https://podminky.urs.cz/item/CS_URS_2021_02/725210821</t>
  </si>
  <si>
    <t>82</t>
  </si>
  <si>
    <t>725211681</t>
  </si>
  <si>
    <t>Umyvadlo keramické bílé zdravotní šířky 640 mm připevněné na stěnu šrouby</t>
  </si>
  <si>
    <t>-723454522</t>
  </si>
  <si>
    <t>Umyvadla keramická bílá bez výtokových armatur připevněná na stěnu šrouby zdravotní, šířka umyvadla 640 mm</t>
  </si>
  <si>
    <t>https://podminky.urs.cz/item/CS_URS_2021_02/725211681</t>
  </si>
  <si>
    <t>83</t>
  </si>
  <si>
    <t>7252117-R</t>
  </si>
  <si>
    <t>Umývátko keramické bílé stěnové šířky 400 mm připevněné na stěnu šrouby</t>
  </si>
  <si>
    <t>-284544243</t>
  </si>
  <si>
    <t>Madlo u umyvadla bílé - popis viz. výkres D.1.1.18</t>
  </si>
  <si>
    <t>84</t>
  </si>
  <si>
    <t>7252118-R</t>
  </si>
  <si>
    <t>Madla u záchodové mísy bílá - popis viz. výkres D.1.1.18</t>
  </si>
  <si>
    <t>-1227842504</t>
  </si>
  <si>
    <t>85</t>
  </si>
  <si>
    <t>7252119-R</t>
  </si>
  <si>
    <t>Madla u sprchového koutu bílá - popis viz. výkres D.1.1.18</t>
  </si>
  <si>
    <t>-1946273479</t>
  </si>
  <si>
    <t>86</t>
  </si>
  <si>
    <t>725291621</t>
  </si>
  <si>
    <t>Doplňky zařízení koupelen a záchodů nerezové zásobník toaletních papírů</t>
  </si>
  <si>
    <t>256386768</t>
  </si>
  <si>
    <t>Doplňky zařízení koupelen a záchodů nerezové zásobník toaletních papírů d=300 mm</t>
  </si>
  <si>
    <t>https://podminky.urs.cz/item/CS_URS_2021_02/725291621</t>
  </si>
  <si>
    <t>87</t>
  </si>
  <si>
    <t>725291642</t>
  </si>
  <si>
    <t>Doplňky zařízení koupelen a záchodů nerezové sedačky do sprchy</t>
  </si>
  <si>
    <t>-1442920842</t>
  </si>
  <si>
    <t>https://podminky.urs.cz/item/CS_URS_2021_02/725291642</t>
  </si>
  <si>
    <t>88</t>
  </si>
  <si>
    <t>7252916-R</t>
  </si>
  <si>
    <t>Doplňky zařízení koupelen a záchodů nerezové madlo sprchové 750 x 450 mm</t>
  </si>
  <si>
    <t>654261947</t>
  </si>
  <si>
    <t>Doplňky zařízení koupelen a záchodů nerezový dvojháček</t>
  </si>
  <si>
    <t>89</t>
  </si>
  <si>
    <t>7252917-R</t>
  </si>
  <si>
    <t>-2140592645</t>
  </si>
  <si>
    <t>Doplňky zařízení koupelen a záchodů odkládací police drátěný program chrom 290x130x92 mm</t>
  </si>
  <si>
    <t>90</t>
  </si>
  <si>
    <t>7253311-R</t>
  </si>
  <si>
    <t>Výlevka bez výtokových armatur keramická se sklopnou plastovou mřížkou 500 mm</t>
  </si>
  <si>
    <t>1009987857</t>
  </si>
  <si>
    <t>Sifon nízký sprchový do podlahy, nerezová mřížka</t>
  </si>
  <si>
    <t>91</t>
  </si>
  <si>
    <t>7253319-R</t>
  </si>
  <si>
    <t>Napojení vzduchotechniky do kanalizace vč. sifonu</t>
  </si>
  <si>
    <t>2103768082</t>
  </si>
  <si>
    <t>92</t>
  </si>
  <si>
    <t>725822613</t>
  </si>
  <si>
    <t>Baterie umyvadlová stojánková páková s výpustí</t>
  </si>
  <si>
    <t>1563746052</t>
  </si>
  <si>
    <t>Baterie umyvadlové stojánkové pákové s výpustí</t>
  </si>
  <si>
    <t>https://podminky.urs.cz/item/CS_URS_2021_02/725822613</t>
  </si>
  <si>
    <t>baterie pro zdravotní umyvadlo</t>
  </si>
  <si>
    <t>93</t>
  </si>
  <si>
    <t>725840850</t>
  </si>
  <si>
    <t>Demontáž baterie sprch diferenciální do G 3/4x1</t>
  </si>
  <si>
    <t>-832806143</t>
  </si>
  <si>
    <t>Demontáž baterií sprchových diferenciálních do G 3/4 x 1</t>
  </si>
  <si>
    <t>https://podminky.urs.cz/item/CS_URS_2021_02/725840850</t>
  </si>
  <si>
    <t>94</t>
  </si>
  <si>
    <t>725841312</t>
  </si>
  <si>
    <t>Baterie sprchová nástěnná páková</t>
  </si>
  <si>
    <t>125051989</t>
  </si>
  <si>
    <t>Baterie sprchové nástěnné pákové</t>
  </si>
  <si>
    <t>https://podminky.urs.cz/item/CS_URS_2021_02/725841312</t>
  </si>
  <si>
    <t>vč. sprchové hlavice a hadice délky min. 1200 mm</t>
  </si>
  <si>
    <t>95</t>
  </si>
  <si>
    <t>998725103</t>
  </si>
  <si>
    <t>Přesun hmot tonážní pro zařizovací předměty v objektech v přes 12 do 24 m</t>
  </si>
  <si>
    <t>1703707367</t>
  </si>
  <si>
    <t>Přesun hmot pro zařizovací předměty stanovený z hmotnosti přesunovaného materiálu vodorovná dopravní vzdálenost do 50 m v objektech výšky přes 12 do 24 m</t>
  </si>
  <si>
    <t>https://podminky.urs.cz/item/CS_URS_2021_02/998725103</t>
  </si>
  <si>
    <t>726</t>
  </si>
  <si>
    <t>Zdravotechnika - předstěnové instalace</t>
  </si>
  <si>
    <t>96</t>
  </si>
  <si>
    <t>726111031</t>
  </si>
  <si>
    <t>Instalační předstěna - klozet s ovládáním zepředu v 1080 mm závěsný do masivní zděné kce</t>
  </si>
  <si>
    <t>-1647171524</t>
  </si>
  <si>
    <t>Předstěnové instalační systémy pro zazdění do masivních zděných konstrukcí pro závěsné klozety ovládání zepředu, stavební výška 1080 mm</t>
  </si>
  <si>
    <t>https://podminky.urs.cz/item/CS_URS_2021_02/726111031</t>
  </si>
  <si>
    <t>97</t>
  </si>
  <si>
    <t>998726113</t>
  </si>
  <si>
    <t>Přesun hmot tonážní pro instalační prefabrikáty v objektech v přes 12 do 24 m</t>
  </si>
  <si>
    <t>320690787</t>
  </si>
  <si>
    <t>Přesun hmot pro instalační prefabrikáty stanovený z hmotnosti přesunovaného materiálu vodorovná dopravní vzdálenost do 50 m v objektech výšky přes 12 m do 24 m</t>
  </si>
  <si>
    <t>https://podminky.urs.cz/item/CS_URS_2021_02/998726113</t>
  </si>
  <si>
    <t>733</t>
  </si>
  <si>
    <t>Ústřední vytápění - rozvodné potrubí</t>
  </si>
  <si>
    <t>98</t>
  </si>
  <si>
    <t>733120819</t>
  </si>
  <si>
    <t>Demontáž potrubí ocelového hladkého D přes 38 do 60,3</t>
  </si>
  <si>
    <t>601266535</t>
  </si>
  <si>
    <t>Demontáž potrubí z trubek ocelových hladkých Ø přes 38 do 60,3</t>
  </si>
  <si>
    <t>https://podminky.urs.cz/item/CS_URS_2021_02/733120819</t>
  </si>
  <si>
    <t>99</t>
  </si>
  <si>
    <t>733223302</t>
  </si>
  <si>
    <t>Potrubí měděné tvrdé spojované lisováním D 18x1 mm</t>
  </si>
  <si>
    <t>-53515497</t>
  </si>
  <si>
    <t>Potrubí z trubek měděných tvrdých spojovaných lisováním PN 16, T= +110°C Ø 18/1</t>
  </si>
  <si>
    <t>https://podminky.urs.cz/item/CS_URS_2021_02/733223302</t>
  </si>
  <si>
    <t>100</t>
  </si>
  <si>
    <t>7332233-R</t>
  </si>
  <si>
    <t>Potrubí měděné tvrdé spojované lisováním DN 15 ÚT</t>
  </si>
  <si>
    <t>1774160325</t>
  </si>
  <si>
    <t>Napojení na stávající rozvody</t>
  </si>
  <si>
    <t>101</t>
  </si>
  <si>
    <t>7332234-R</t>
  </si>
  <si>
    <t>790981124</t>
  </si>
  <si>
    <t>Přechod Cu/ocel potrubí</t>
  </si>
  <si>
    <t>102</t>
  </si>
  <si>
    <t>7332235-R</t>
  </si>
  <si>
    <t>Napojovací rohová armatura pro Cu potrubí</t>
  </si>
  <si>
    <t>-966599665</t>
  </si>
  <si>
    <t>103</t>
  </si>
  <si>
    <t>7332236-R</t>
  </si>
  <si>
    <t>Uzavíratelné šroubení k radiátoru</t>
  </si>
  <si>
    <t>-149160716</t>
  </si>
  <si>
    <t>104</t>
  </si>
  <si>
    <t>733291101</t>
  </si>
  <si>
    <t>Zkouška těsnosti potrubí měděné D do 35x1,5</t>
  </si>
  <si>
    <t>-357155932</t>
  </si>
  <si>
    <t>Zkoušky těsnosti potrubí z trubek měděných Ø do 35/1,5</t>
  </si>
  <si>
    <t>https://podminky.urs.cz/item/CS_URS_2021_02/733291101</t>
  </si>
  <si>
    <t>105</t>
  </si>
  <si>
    <t>7332911-R</t>
  </si>
  <si>
    <t>Zkouška těsnosti potrubí měděné do D 64x2</t>
  </si>
  <si>
    <t>-1324799492</t>
  </si>
  <si>
    <t>Vyregulování dotčené soustavy ÚT</t>
  </si>
  <si>
    <t>106</t>
  </si>
  <si>
    <t>7342228-R</t>
  </si>
  <si>
    <t>Ventil závitový termostatický přímý G 3/8 PN 16 do 110°C s ruční hlavou chromovaný</t>
  </si>
  <si>
    <t>118122750</t>
  </si>
  <si>
    <t>Uzavíratelná hlavice k radiátoru</t>
  </si>
  <si>
    <t>107</t>
  </si>
  <si>
    <t>7342229-R</t>
  </si>
  <si>
    <t>Stavební práce pro ústřední vytápění</t>
  </si>
  <si>
    <t>1935912072</t>
  </si>
  <si>
    <t>108</t>
  </si>
  <si>
    <t>998733103</t>
  </si>
  <si>
    <t>Přesun hmot tonážní pro rozvody potrubí v objektech v přes 12 do 24 m</t>
  </si>
  <si>
    <t>2133923003</t>
  </si>
  <si>
    <t>Přesun hmot pro rozvody potrubí stanovený z hmotnosti přesunovaného materiálu vodorovná dopravní vzdálenost do 50 m v objektech výšky přes 12 do 24 m</t>
  </si>
  <si>
    <t>https://podminky.urs.cz/item/CS_URS_2021_02/998733103</t>
  </si>
  <si>
    <t>735</t>
  </si>
  <si>
    <t>Ústřední vytápění - otopná tělesa</t>
  </si>
  <si>
    <t>109</t>
  </si>
  <si>
    <t>735121810</t>
  </si>
  <si>
    <t>Demontáž otopného tělesa ocelového článkového</t>
  </si>
  <si>
    <t>-1656029572</t>
  </si>
  <si>
    <t>Demontáž otopných těles ocelových článkových</t>
  </si>
  <si>
    <t>https://podminky.urs.cz/item/CS_URS_2021_02/735121810</t>
  </si>
  <si>
    <t>10*(1,0*0,5)</t>
  </si>
  <si>
    <t>110</t>
  </si>
  <si>
    <t>735164221</t>
  </si>
  <si>
    <t>Otopné těleso trubkové elektrické přímotopné výška/délka 690/450 mm</t>
  </si>
  <si>
    <t>-2040633371</t>
  </si>
  <si>
    <t>Otopná tělesa trubková přímotopná elektrická na stěnu výšky tělesa 690 mm, délky 450 mm</t>
  </si>
  <si>
    <t>https://podminky.urs.cz/item/CS_URS_2021_02/735164221</t>
  </si>
  <si>
    <t>111</t>
  </si>
  <si>
    <t>998735103</t>
  </si>
  <si>
    <t>Přesun hmot tonážní pro otopná tělesa v objektech v přes 12 do 24 m</t>
  </si>
  <si>
    <t>1736919175</t>
  </si>
  <si>
    <t>Přesun hmot pro otopná tělesa stanovený z hmotnosti přesunovaného materiálu vodorovná dopravní vzdálenost do 50 m v objektech výšky přes 12 do 24 m</t>
  </si>
  <si>
    <t>https://podminky.urs.cz/item/CS_URS_2021_02/998735103</t>
  </si>
  <si>
    <t>741</t>
  </si>
  <si>
    <t>Elektroinstalace - silnoproud</t>
  </si>
  <si>
    <t>112</t>
  </si>
  <si>
    <t>741110061</t>
  </si>
  <si>
    <t>Montáž trubka plastová ohebná D přes 11 do 23 mm uložená pod omítku</t>
  </si>
  <si>
    <t>1860489359</t>
  </si>
  <si>
    <t>Montáž trubek elektroinstalačních s nasunutím nebo našroubováním do krabic plastových ohebných, uložených pod omítku, vnější Ø přes 11 do 23 mm</t>
  </si>
  <si>
    <t>https://podminky.urs.cz/item/CS_URS_2021_02/741110061</t>
  </si>
  <si>
    <t>113</t>
  </si>
  <si>
    <t>34571063</t>
  </si>
  <si>
    <t>trubka elektroinstalační ohebná z PVC (ČSN) 2323</t>
  </si>
  <si>
    <t>-1638143860</t>
  </si>
  <si>
    <t>https://podminky.urs.cz/item/CS_URS_2021_02/34571063</t>
  </si>
  <si>
    <t>114</t>
  </si>
  <si>
    <t>7411118-R</t>
  </si>
  <si>
    <t>Demontáž trubky plastové tuhé D do 50 mm uložené pevně</t>
  </si>
  <si>
    <t>1758088089</t>
  </si>
  <si>
    <t>Demontáž stávajících rozvodů</t>
  </si>
  <si>
    <t>115</t>
  </si>
  <si>
    <t>741112001</t>
  </si>
  <si>
    <t>Montáž krabice zapuštěná plastová kruhová</t>
  </si>
  <si>
    <t>1600587773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</si>
  <si>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</si>
  <si>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https://podminky.urs.cz/item/CS_URS_2021_02/741112001</t>
  </si>
  <si>
    <t>116</t>
  </si>
  <si>
    <t>34571532</t>
  </si>
  <si>
    <t>krabice přístrojová odbočná s víčkem z PH, 107x107 mm, hloubka 50 mm</t>
  </si>
  <si>
    <t>1061509671</t>
  </si>
  <si>
    <t>krabice přístrojová odbočná s víčkem kruhová 1903 KR68</t>
  </si>
  <si>
    <t>117</t>
  </si>
  <si>
    <t>741112061</t>
  </si>
  <si>
    <t>Montáž krabice přístrojová zapuštěná plastová kruhová</t>
  </si>
  <si>
    <t>-496146664</t>
  </si>
  <si>
    <t>Montáž krabic elektroinstalačních bez napojení na trubky a lišty, demontáže a montáže víčka a přístroje přístrojových zapuštěných plastových kruhových</t>
  </si>
  <si>
    <t>https://podminky.urs.cz/item/CS_URS_2021_02/741112061</t>
  </si>
  <si>
    <t>118</t>
  </si>
  <si>
    <t>345715-R</t>
  </si>
  <si>
    <t>krabice přístrojová instalační 500 V, 71x71x42mm</t>
  </si>
  <si>
    <t>1802779670</t>
  </si>
  <si>
    <t>krabice přístrojová instalační 1901 KP68 KZ3</t>
  </si>
  <si>
    <t>119</t>
  </si>
  <si>
    <t>741120003</t>
  </si>
  <si>
    <t>Montáž vodič Cu izolovaný plný a laněný žíla 10-16 mm2 pod omítku (např. CY)</t>
  </si>
  <si>
    <t>1094279951</t>
  </si>
  <si>
    <t>Montáž vodičů izolovaných měděných bez ukončení uložených pod omítku plných a laněných (např. CY), průřezu žíly 10 až 16 mm2</t>
  </si>
  <si>
    <t>https://podminky.urs.cz/item/CS_URS_2021_02/741120003</t>
  </si>
  <si>
    <t>625+562+150+13+62</t>
  </si>
  <si>
    <t>120</t>
  </si>
  <si>
    <t>341110-R</t>
  </si>
  <si>
    <t>kabel silový s Cu jádrem 1 kV 2x2,5mm2</t>
  </si>
  <si>
    <t>-462245048</t>
  </si>
  <si>
    <t>CYKY-CYKYm 3Cx2,5 mm2 750 V (PU)</t>
  </si>
  <si>
    <t>121</t>
  </si>
  <si>
    <t>341111-R</t>
  </si>
  <si>
    <t>-2127752868</t>
  </si>
  <si>
    <t>CYKY-CYKYm 3Cx1,5 mm2 750 V (PU)</t>
  </si>
  <si>
    <t>122</t>
  </si>
  <si>
    <t>341112-R</t>
  </si>
  <si>
    <t>983247309</t>
  </si>
  <si>
    <t>CYKY-CYKYm 3Ax2,5 mm2 750 V (PU)</t>
  </si>
  <si>
    <t>123</t>
  </si>
  <si>
    <t>341113-R</t>
  </si>
  <si>
    <t>-423335642</t>
  </si>
  <si>
    <t>CYKY-CYKYm 2Ax1,5 mm2 750 V (PU)</t>
  </si>
  <si>
    <t>124</t>
  </si>
  <si>
    <t>341115-R</t>
  </si>
  <si>
    <t>422704360</t>
  </si>
  <si>
    <t>CY 6 mm2 750V (PU), zž</t>
  </si>
  <si>
    <t>125</t>
  </si>
  <si>
    <t>7412107-R</t>
  </si>
  <si>
    <t>Montáž rozváděčů ostatních bez zapojení vodičů unistorů typ B</t>
  </si>
  <si>
    <t>814111827</t>
  </si>
  <si>
    <t>Dodávka a montáž rozvaděče RO</t>
  </si>
  <si>
    <t>126</t>
  </si>
  <si>
    <t>741310001</t>
  </si>
  <si>
    <t>Montáž vypínač nástěnný 1-jednopólový prostředí normální se zapojením vodičů</t>
  </si>
  <si>
    <t>-560787046</t>
  </si>
  <si>
    <t>Montáž spínačů jedno nebo dvoupólových nástěnných se zapojením vodičů, pro prostředí normální vypínačů, řazení 1-jednopólových</t>
  </si>
  <si>
    <t>https://podminky.urs.cz/item/CS_URS_2021_02/741310001</t>
  </si>
  <si>
    <t>127</t>
  </si>
  <si>
    <t>34535514</t>
  </si>
  <si>
    <t>spínač jednopólový 10A barevný</t>
  </si>
  <si>
    <t>-1601175668</t>
  </si>
  <si>
    <t>128</t>
  </si>
  <si>
    <t>741310022</t>
  </si>
  <si>
    <t>Montáž přepínač nástěnný 6-střídavý prostředí normální se zapojením vodičů</t>
  </si>
  <si>
    <t>480316508</t>
  </si>
  <si>
    <t>Montáž spínačů jedno nebo dvoupólových nástěnných se zapojením vodičů, pro prostředí normální přepínačů, řazení 6-střídavých</t>
  </si>
  <si>
    <t>https://podminky.urs.cz/item/CS_URS_2021_02/741310022</t>
  </si>
  <si>
    <t>129</t>
  </si>
  <si>
    <t>345355-R</t>
  </si>
  <si>
    <t>spínač jednopólový 10A alabastr, slon.kost</t>
  </si>
  <si>
    <t>-227665816</t>
  </si>
  <si>
    <t>přepínač - řazení 6 nást. prost. obyč.</t>
  </si>
  <si>
    <t>130</t>
  </si>
  <si>
    <t>741310025</t>
  </si>
  <si>
    <t>Montáž přepínač nástěnný 7-křížový prostředí normální se zapojením vodičů</t>
  </si>
  <si>
    <t>-66281298</t>
  </si>
  <si>
    <t>Montáž spínačů jedno nebo dvoupólových nástěnných se zapojením vodičů, pro prostředí normální přepínačů, řazení 7-křížových</t>
  </si>
  <si>
    <t>https://podminky.urs.cz/item/CS_URS_2021_02/741310025</t>
  </si>
  <si>
    <t>131</t>
  </si>
  <si>
    <t>345356-R</t>
  </si>
  <si>
    <t>-1920174367</t>
  </si>
  <si>
    <t>přepínač - řazení 7 nást. prost. obyč.</t>
  </si>
  <si>
    <t>132</t>
  </si>
  <si>
    <t>741313041</t>
  </si>
  <si>
    <t>Montáž zásuvka (polo)zapuštěná šroubové připojení 2P+PE se zapojením vodičů</t>
  </si>
  <si>
    <t>-599975082</t>
  </si>
  <si>
    <t>Montáž zásuvek domovních se zapojením vodičů šroubové připojení polozapuštěných nebo zapuštěných 10/16 A, provedení 2P + PE</t>
  </si>
  <si>
    <t>https://podminky.urs.cz/item/CS_URS_2021_02/741313041</t>
  </si>
  <si>
    <t>133</t>
  </si>
  <si>
    <t>358112-R</t>
  </si>
  <si>
    <t>zásuvka nástěnná 16 A, 250 V, 4pólová</t>
  </si>
  <si>
    <t>-753052721</t>
  </si>
  <si>
    <t>zásuvka poloza./zapuštěná 10/16A 250V 2P+Z</t>
  </si>
  <si>
    <t>134</t>
  </si>
  <si>
    <t>741330731</t>
  </si>
  <si>
    <t xml:space="preserve">Montáž relé pomocné ventilátorové  se zapojením vodičů</t>
  </si>
  <si>
    <t>-983625271</t>
  </si>
  <si>
    <t>Montáž relé pomocných se zapojením vodičů ostatních ventilátorových</t>
  </si>
  <si>
    <t>https://podminky.urs.cz/item/CS_URS_2021_02/741330731</t>
  </si>
  <si>
    <t>135</t>
  </si>
  <si>
    <t>358351-R</t>
  </si>
  <si>
    <t>relé průmyslová výkonová s kolíkovou přípojkou 220 V 50Hz, 3p</t>
  </si>
  <si>
    <t>408206904</t>
  </si>
  <si>
    <t>doběhové relé vzduchotechniky</t>
  </si>
  <si>
    <t>136</t>
  </si>
  <si>
    <t>741372062</t>
  </si>
  <si>
    <t>Montáž svítidlo LED interiérové přisazené stropní hranaté nebo kruhové přes 0,09 do 0,36 m2 se zapojením vodičů</t>
  </si>
  <si>
    <t>354816145</t>
  </si>
  <si>
    <t>Montáž svítidel s integrovaným zdrojem LED se zapojením vodičů interiérových přisazených stropních hranatých nebo kruhových, plochy přes 0,09 do 0,36 m2</t>
  </si>
  <si>
    <t>https://podminky.urs.cz/item/CS_URS_2021_02/741372062</t>
  </si>
  <si>
    <t>137</t>
  </si>
  <si>
    <t>348511-R</t>
  </si>
  <si>
    <t>kruhové přisazené stropní LED svítidlo s opálovým plastovým krytem, příkon 14W, světelný tok 1500lm, barva světla 3000K, stupeň krytí IP40, index podání barev CRI 80-89, třída ochrany I, vnější průměr 300 mm, výška 105 mm, doba životnosti min. 80000 hodin</t>
  </si>
  <si>
    <t>-1275923907</t>
  </si>
  <si>
    <t>138</t>
  </si>
  <si>
    <t>733146348</t>
  </si>
  <si>
    <t>139</t>
  </si>
  <si>
    <t>348512-R</t>
  </si>
  <si>
    <t>kruhové přisazené stropní LED svítidlo s opálovým plastovým krytem, příkon 27W, světelný tok 2900lm, barva světla 4000K, stupeň krytí IP40, index podání barev CRI 80-89, třída ochrany I, vnější průměr 375 mm, výška 125 mm, doba životnosti min. 80000 hodin</t>
  </si>
  <si>
    <t>105596141</t>
  </si>
  <si>
    <t>140</t>
  </si>
  <si>
    <t>7418110-R</t>
  </si>
  <si>
    <t>Kontrola rozvaděč nn manipulační, ovládací nebo reléový</t>
  </si>
  <si>
    <t>-840566952</t>
  </si>
  <si>
    <t>Revize elektroinstalace a zařízení</t>
  </si>
  <si>
    <t>141</t>
  </si>
  <si>
    <t>7418190-R</t>
  </si>
  <si>
    <t>Stavební práce pro elektroinstalace</t>
  </si>
  <si>
    <t>-834581727</t>
  </si>
  <si>
    <t>142</t>
  </si>
  <si>
    <t>998741103</t>
  </si>
  <si>
    <t>Přesun hmot tonážní pro silnoproud v objektech v přes 12 do 24 m</t>
  </si>
  <si>
    <t>-1273836118</t>
  </si>
  <si>
    <t>Přesun hmot pro silnoproud stanovený z hmotnosti přesunovaného materiálu vodorovná dopravní vzdálenost do 50 m v objektech výšky přes 12 do 24 m</t>
  </si>
  <si>
    <t>https://podminky.urs.cz/item/CS_URS_2021_02/998741103</t>
  </si>
  <si>
    <t>742</t>
  </si>
  <si>
    <t>Elektroinstalace - slaboproud - podomítkové rozvody</t>
  </si>
  <si>
    <t>143</t>
  </si>
  <si>
    <t>7421210-R</t>
  </si>
  <si>
    <t>Montáž a dodávka kabelu HD-1000 FHD koaxiál</t>
  </si>
  <si>
    <t>2078237268</t>
  </si>
  <si>
    <t>2*5*26,0</t>
  </si>
  <si>
    <t>144</t>
  </si>
  <si>
    <t>7421211-R</t>
  </si>
  <si>
    <t>1228013956</t>
  </si>
  <si>
    <t>Montáž a dodávka lišta LHD 20*20 HD</t>
  </si>
  <si>
    <t>2*5*10,0</t>
  </si>
  <si>
    <t>145</t>
  </si>
  <si>
    <t>7421212-R</t>
  </si>
  <si>
    <t>Montáž a dodávka kryt L 20*20 rohový</t>
  </si>
  <si>
    <t>-1784996640</t>
  </si>
  <si>
    <t>146</t>
  </si>
  <si>
    <t>7421214-R</t>
  </si>
  <si>
    <t>Montáž a dodávka kryt 5011G-A00300 B1 zásuvky</t>
  </si>
  <si>
    <t>1779855248</t>
  </si>
  <si>
    <t>5*2*1,0</t>
  </si>
  <si>
    <t>147</t>
  </si>
  <si>
    <t>7421215-R</t>
  </si>
  <si>
    <t>Montáž a dodávka rámeček 3901G-A00010 B1 SWING jedno.</t>
  </si>
  <si>
    <t>-426400643</t>
  </si>
  <si>
    <t>148</t>
  </si>
  <si>
    <t>7421216-R</t>
  </si>
  <si>
    <t>Montáž a dodávka krabice LK 80*20 R/1 lištová KLASIK</t>
  </si>
  <si>
    <t>-105396400</t>
  </si>
  <si>
    <t>149</t>
  </si>
  <si>
    <t>7421217-R</t>
  </si>
  <si>
    <t>Montáž a dodávka účastnické zásuvky zásuvka TV/R/SAT koncová</t>
  </si>
  <si>
    <t>-1899308161</t>
  </si>
  <si>
    <t>150</t>
  </si>
  <si>
    <t>7421218-R</t>
  </si>
  <si>
    <t>Montáž a dodávka konektor F šroubovací 7 mm (CB113N)</t>
  </si>
  <si>
    <t>-1012797645</t>
  </si>
  <si>
    <t>151</t>
  </si>
  <si>
    <t>7421219-R</t>
  </si>
  <si>
    <t>Podružný a spotřební materiál</t>
  </si>
  <si>
    <t>885274217</t>
  </si>
  <si>
    <t>152</t>
  </si>
  <si>
    <t>7421220-R</t>
  </si>
  <si>
    <t>Práce, stavební přípomoce, kompletní montáž a demontáž původních rozvodů</t>
  </si>
  <si>
    <t>674877838</t>
  </si>
  <si>
    <t>751</t>
  </si>
  <si>
    <t>Vzduchotechnika</t>
  </si>
  <si>
    <t>153</t>
  </si>
  <si>
    <t>751111811</t>
  </si>
  <si>
    <t>Demontáž ventilátoru axiálního nízkotlakého kruhové potrubí D do 200 mm</t>
  </si>
  <si>
    <t>-1658711746</t>
  </si>
  <si>
    <t>Demontáž ventilátoru axiálního nízkotlakého kruhové potrubí, průměru do 200 mm</t>
  </si>
  <si>
    <t>https://podminky.urs.cz/item/CS_URS_2021_02/751111811</t>
  </si>
  <si>
    <t>154</t>
  </si>
  <si>
    <t>751133012</t>
  </si>
  <si>
    <t>Montáž ventilátoru diagonálního nízkotlakého potrubního nevýbušného D přes 100 do 200 mm</t>
  </si>
  <si>
    <t>-382197842</t>
  </si>
  <si>
    <t>Montáž ventilátoru diagonálního nízkotlakého potrubního nevýbušného, průměru přes 100 do 200 mm</t>
  </si>
  <si>
    <t>https://podminky.urs.cz/item/CS_URS_2021_02/751133012</t>
  </si>
  <si>
    <t>155</t>
  </si>
  <si>
    <t>429176-R</t>
  </si>
  <si>
    <t>potrubní ventilátor do kruhového potrubí TD 250/100 tichý s doběhem</t>
  </si>
  <si>
    <t>1403552537</t>
  </si>
  <si>
    <t>156</t>
  </si>
  <si>
    <t>7513110-R</t>
  </si>
  <si>
    <t>Dodávka a montáž pružné manžety</t>
  </si>
  <si>
    <t>1948526208</t>
  </si>
  <si>
    <t>157</t>
  </si>
  <si>
    <t>7513111-R</t>
  </si>
  <si>
    <t>Dodávka a montáž zpětné klapky RSK100</t>
  </si>
  <si>
    <t>529904588</t>
  </si>
  <si>
    <t>158</t>
  </si>
  <si>
    <t>7513112-R</t>
  </si>
  <si>
    <t>Dodávka a montáž kovového talířového ventilu KK100 vč. montážního rámečku</t>
  </si>
  <si>
    <t>-1890077726</t>
  </si>
  <si>
    <t>159</t>
  </si>
  <si>
    <t>7513113-R</t>
  </si>
  <si>
    <t>Dodávka a montáž protidešťové stříšky</t>
  </si>
  <si>
    <t>1895598727</t>
  </si>
  <si>
    <t>160</t>
  </si>
  <si>
    <t>7513114-R</t>
  </si>
  <si>
    <t>Dodávka a montáž odbočky jednostranné OBJ90 100/100</t>
  </si>
  <si>
    <t>1707753128</t>
  </si>
  <si>
    <t>161</t>
  </si>
  <si>
    <t>7513115-R</t>
  </si>
  <si>
    <t>Dodávka a montáž odbočky jednostranné OBJ90 180/100</t>
  </si>
  <si>
    <t>747862787</t>
  </si>
  <si>
    <t>162</t>
  </si>
  <si>
    <t>7513116-R</t>
  </si>
  <si>
    <t>Dodávka a montáž záslep D180 mm s odvodem kondenzátu 1/2"</t>
  </si>
  <si>
    <t>687422177</t>
  </si>
  <si>
    <t>163</t>
  </si>
  <si>
    <t>751510041</t>
  </si>
  <si>
    <t>Vzduchotechnické potrubí z pozinkovaného plechu kruhové spirálně vinutá trouba bez příruby D do 100 mm</t>
  </si>
  <si>
    <t>-1443228596</t>
  </si>
  <si>
    <t>Vzduchotechnické potrubí z pozinkovaného plechu kruhové, trouba spirálně vinutá bez příruby, průměru do 100 mm</t>
  </si>
  <si>
    <t>https://podminky.urs.cz/item/CS_URS_2021_02/751510041</t>
  </si>
  <si>
    <t>164</t>
  </si>
  <si>
    <t>751510042</t>
  </si>
  <si>
    <t>Vzduchotechnické potrubí z pozinkovaného plechu kruhové spirálně vinutá trouba bez příruby D přes 100 do 200 mm</t>
  </si>
  <si>
    <t>-955582091</t>
  </si>
  <si>
    <t>Vzduchotechnické potrubí z pozinkovaného plechu kruhové, trouba spirálně vinutá bez příruby, průměru přes 100 do 200 mm</t>
  </si>
  <si>
    <t>https://podminky.urs.cz/item/CS_URS_2021_02/751510042</t>
  </si>
  <si>
    <t>165</t>
  </si>
  <si>
    <t>7515108-R</t>
  </si>
  <si>
    <t>Demontáž vzduchotechnického potrubí plechového čtyřhranného do suti průřezu do 0,13 m2</t>
  </si>
  <si>
    <t>1397805323</t>
  </si>
  <si>
    <t>Demontáž vzduchotechnického potrubí plechového do suti do obvodu 1050 mm</t>
  </si>
  <si>
    <t>166</t>
  </si>
  <si>
    <t>751537011</t>
  </si>
  <si>
    <t>Montáž potrubí ohebného kruhového neizolovaného z Al laminátové hadice D do 100 mm</t>
  </si>
  <si>
    <t>1887323611</t>
  </si>
  <si>
    <t>Montáž potrubí ohebného kruhového neizolovaného z Al laminátové hadice, průměru do 100 mm</t>
  </si>
  <si>
    <t>https://podminky.urs.cz/item/CS_URS_2021_02/751537011</t>
  </si>
  <si>
    <t>167</t>
  </si>
  <si>
    <t>429821-R</t>
  </si>
  <si>
    <t>ohebná Al laminátová hadice s kostrou z ocelového drátu spirálovitě vinutou mezi dvěma vrstvami několikavrstvého Al laminátu s tepelnou a hlukovou izolací D100 mm</t>
  </si>
  <si>
    <t>-443301873</t>
  </si>
  <si>
    <t>168</t>
  </si>
  <si>
    <t>7516118-R</t>
  </si>
  <si>
    <t>Demontáž vzduchotechnické jednotky s rekuperací tepla nástěnné s výměnou vzduchu do 500 m3/h</t>
  </si>
  <si>
    <t>55636670</t>
  </si>
  <si>
    <t>Demontáž a likvidace vzduchotechnické jednotky na střeše objektu</t>
  </si>
  <si>
    <t>169</t>
  </si>
  <si>
    <t>998751102</t>
  </si>
  <si>
    <t>Přesun hmot tonážní pro vzduchotechniku v objektech výšky přes 12 do 24 m</t>
  </si>
  <si>
    <t>-570588526</t>
  </si>
  <si>
    <t>Přesun hmot pro vzduchotechniku stanovený z hmotnosti přesunovaného materiálu vodorovná dopravní vzdálenost do 100 m v objektech výšky přes 12 do 24 m</t>
  </si>
  <si>
    <t>https://podminky.urs.cz/item/CS_URS_2021_02/998751102</t>
  </si>
  <si>
    <t>763</t>
  </si>
  <si>
    <t>Konstrukce suché výstavby</t>
  </si>
  <si>
    <t>170</t>
  </si>
  <si>
    <t>763131451</t>
  </si>
  <si>
    <t>SDK podhled deska 1xH2 12,5 bez izolace dvouvrstvá spodní kce profil CD+UD</t>
  </si>
  <si>
    <t>-94505676</t>
  </si>
  <si>
    <t>Podhled ze sádrokartonových desek dvouvrstvá zavěšená spodní konstrukce z ocelových profilů CD, UD jednoduše opláštěná deskou impregnovanou H2, tl. 12,5 mm, bez izolace</t>
  </si>
  <si>
    <t>https://podminky.urs.cz/item/CS_URS_2021_02/763131451</t>
  </si>
  <si>
    <t>171</t>
  </si>
  <si>
    <t>763131713</t>
  </si>
  <si>
    <t>SDK podhled napojení na obvodové konstrukce profilem</t>
  </si>
  <si>
    <t>568192895</t>
  </si>
  <si>
    <t>Podhled ze sádrokartonových desek ostatní práce a konstrukce na podhledech ze sádrokartonových desek napojení na obvodové konstrukce profilem</t>
  </si>
  <si>
    <t>5*(2,635*2+2,93*2)</t>
  </si>
  <si>
    <t>172</t>
  </si>
  <si>
    <t>763131714</t>
  </si>
  <si>
    <t>SDK podhled základní penetrační nátěr</t>
  </si>
  <si>
    <t>-1205590157</t>
  </si>
  <si>
    <t>Podhled ze sádrokartonových desek ostatní práce a konstrukce na podhledech ze sádrokartonových desek základní penetrační nátěr</t>
  </si>
  <si>
    <t>https://podminky.urs.cz/item/CS_URS_2021_02/763131714</t>
  </si>
  <si>
    <t>173</t>
  </si>
  <si>
    <t>998763102</t>
  </si>
  <si>
    <t>Přesun hmot tonážní pro dřevostavby v objektech v přes 12 do 24 m</t>
  </si>
  <si>
    <t>1279972494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</si>
  <si>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</si>
  <si>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</si>
  <si>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766</t>
  </si>
  <si>
    <t>Konstrukce truhlářské</t>
  </si>
  <si>
    <t>174</t>
  </si>
  <si>
    <t>766421821</t>
  </si>
  <si>
    <t>Demontáž truhlářského obložení podhledů z palubek</t>
  </si>
  <si>
    <t>660546310</t>
  </si>
  <si>
    <t>Demontáž obložení podhledů palubkami</t>
  </si>
  <si>
    <t>https://podminky.urs.cz/item/CS_URS_2021_02/766421821</t>
  </si>
  <si>
    <t>demontáž stávajících podhledů, vč. čel ve 2.PP</t>
  </si>
  <si>
    <t>0,9*2,93+1,86*1,2</t>
  </si>
  <si>
    <t>175</t>
  </si>
  <si>
    <t>766421822</t>
  </si>
  <si>
    <t>Demontáž truhlářského obložení podhledů podkladových roštů</t>
  </si>
  <si>
    <t>1029500348</t>
  </si>
  <si>
    <t>Demontáž obložení podhledů podkladových roštů</t>
  </si>
  <si>
    <t>https://podminky.urs.cz/item/CS_URS_2021_02/766421822</t>
  </si>
  <si>
    <t>176</t>
  </si>
  <si>
    <t>766660022</t>
  </si>
  <si>
    <t>Montáž dveřních křídel otvíravých jednokřídlových š přes 0,8 m požárních do ocelové zárubně</t>
  </si>
  <si>
    <t>2036008194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</si>
  <si>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</si>
  <si>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</si>
  <si>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177</t>
  </si>
  <si>
    <t>611653-R</t>
  </si>
  <si>
    <t>dveře vnitřní protipožární hladké dýhované 1křídlé 1100x1970mm</t>
  </si>
  <si>
    <t>1496824465</t>
  </si>
  <si>
    <t>barevnost, specifikace, kování dle výpisu výplní otvorů - EI30DP3-Sm</t>
  </si>
  <si>
    <t>178</t>
  </si>
  <si>
    <t>766660172</t>
  </si>
  <si>
    <t>Montáž dveřních křídel otvíravých jednokřídlových š přes 0,8 m do obložkové zárubně</t>
  </si>
  <si>
    <t>330276583</t>
  </si>
  <si>
    <t>Montáž dveřních křídel dřevěných nebo plastových otevíravých do obložkové zárubně povrchově upravených jednokřídlových, šířky přes 800 mm</t>
  </si>
  <si>
    <t>https://podminky.urs.cz/item/CS_URS_2021_02/766660172</t>
  </si>
  <si>
    <t>179</t>
  </si>
  <si>
    <t>611618-R</t>
  </si>
  <si>
    <t>dveře vnitřní hladké dýhované 2/3sklo 1křídlé 11000x1970mm dub</t>
  </si>
  <si>
    <t>-631871759</t>
  </si>
  <si>
    <t>dveře vnitřní hladké dýhované 2/3sklo 1křídlé 1100x1970mm dub</t>
  </si>
  <si>
    <t>barevnost, specifikace, kování dle výpisu výplní otvorů</t>
  </si>
  <si>
    <t>180</t>
  </si>
  <si>
    <t>7666601-R</t>
  </si>
  <si>
    <t>-1964889473</t>
  </si>
  <si>
    <t>Montáž dveřních křídel dřevěných posuvných do pouzdra povrchově upravených jednokřídlových, šířky přes 800 mm</t>
  </si>
  <si>
    <t>181</t>
  </si>
  <si>
    <t>611617-R</t>
  </si>
  <si>
    <t>dveře vnitřní hladké dýhované plné 1křídlé 900x1970mm dub</t>
  </si>
  <si>
    <t>29493032</t>
  </si>
  <si>
    <t>dveře vnitřní posuvné hladké dýhované plné 1křídlé 900x1970mm dub</t>
  </si>
  <si>
    <t>182</t>
  </si>
  <si>
    <t>766682111</t>
  </si>
  <si>
    <t>Montáž zárubní obložkových pro dveře jednokřídlové tl stěny do 170 mm</t>
  </si>
  <si>
    <t>415834521</t>
  </si>
  <si>
    <t>Montáž zárubní dřevěných, plastových nebo z lamina obložkových, pro dveře jednokřídlové, tloušťky stěny do 170 mm</t>
  </si>
  <si>
    <t>https://podminky.urs.cz/item/CS_URS_2021_02/766682111</t>
  </si>
  <si>
    <t>183</t>
  </si>
  <si>
    <t>6118225-R</t>
  </si>
  <si>
    <t>zárubeň obložková pro dveře 1křídlé 1100x1970mm tl 60-170mm dub,buk</t>
  </si>
  <si>
    <t>106787101</t>
  </si>
  <si>
    <t>184</t>
  </si>
  <si>
    <t>7666822-R</t>
  </si>
  <si>
    <t>Montáž zárubní obložkových protipožárních pro dveře jednokřídlové tl stěny do 170 mm</t>
  </si>
  <si>
    <t>792786481</t>
  </si>
  <si>
    <t>Montáž zárubní dřevěných obložkových pro dveře posuvné tloušťky stěny do 170 mm</t>
  </si>
  <si>
    <t>185</t>
  </si>
  <si>
    <t>611823-R</t>
  </si>
  <si>
    <t>zárubeň obložková pro dveře 1křídlé 600,700,800,900x1970mm tl 60-170mm dub,buk</t>
  </si>
  <si>
    <t>-550592299</t>
  </si>
  <si>
    <t>zárubeň obložková pro dveře posuvné 600,700,800,900x1970mm tl 60-170mm dub,buk</t>
  </si>
  <si>
    <t>186</t>
  </si>
  <si>
    <t>766821112</t>
  </si>
  <si>
    <t>Montáž korpusu vestavěné skříně policové dvoukřídlové</t>
  </si>
  <si>
    <t>1172983940</t>
  </si>
  <si>
    <t>Montáž nábytku vestavěného korpusu skříně policové dvoukřídlové</t>
  </si>
  <si>
    <t>https://podminky.urs.cz/item/CS_URS_2021_02/766821112</t>
  </si>
  <si>
    <t>5*1</t>
  </si>
  <si>
    <t>187</t>
  </si>
  <si>
    <t>61510103</t>
  </si>
  <si>
    <t>skříň dřevěná vysoká šatní 1950x1205x618mm</t>
  </si>
  <si>
    <t>-150918538</t>
  </si>
  <si>
    <t>https://podminky.urs.cz/item/CS_URS_2021_02/61510103</t>
  </si>
  <si>
    <t>188</t>
  </si>
  <si>
    <t>766825821</t>
  </si>
  <si>
    <t>Demontáž truhlářských vestavěných skříní dvoukřídlových</t>
  </si>
  <si>
    <t>-1652118945</t>
  </si>
  <si>
    <t>Demontáž nábytku vestavěného skříní dvoukřídlových</t>
  </si>
  <si>
    <t>https://podminky.urs.cz/item/CS_URS_2021_02/766825821</t>
  </si>
  <si>
    <t>189</t>
  </si>
  <si>
    <t>998766103</t>
  </si>
  <si>
    <t>Přesun hmot tonážní pro kce truhlářské v objektech v přes 12 do 24 m</t>
  </si>
  <si>
    <t>-369124639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</si>
  <si>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</si>
  <si>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</si>
  <si>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767</t>
  </si>
  <si>
    <t>Konstrukce zámečnické</t>
  </si>
  <si>
    <t>190</t>
  </si>
  <si>
    <t>767646401</t>
  </si>
  <si>
    <t>Montáž revizních dvířek jednokřídlových s rámem v do 1000 mm</t>
  </si>
  <si>
    <t>1117227234</t>
  </si>
  <si>
    <t>Montáž dveří ocelových revizních dvířek s rámem jednokřídlových, výšky do 1000 mm</t>
  </si>
  <si>
    <t>https://podminky.urs.cz/item/CS_URS_2021_02/767646401</t>
  </si>
  <si>
    <t>191</t>
  </si>
  <si>
    <t>562457-R</t>
  </si>
  <si>
    <t>dvířka revizní 400x400 bílá se zámkem</t>
  </si>
  <si>
    <t>-47857959</t>
  </si>
  <si>
    <t>dvířka revizní na šachtě 300x300 bílá se zámkem EW15DP1</t>
  </si>
  <si>
    <t>192</t>
  </si>
  <si>
    <t>7679951-R</t>
  </si>
  <si>
    <t>Montáž atypických zámečnických konstrukcí hmotnosti do 5 kg</t>
  </si>
  <si>
    <t>-1134840096</t>
  </si>
  <si>
    <t>Dodávka a montáž okování nerezovým plechem spodní části obložkových zárubní do koupelen proti mechanickému poškození, výška 150 mm</t>
  </si>
  <si>
    <t>5*4</t>
  </si>
  <si>
    <t>193</t>
  </si>
  <si>
    <t>998767103</t>
  </si>
  <si>
    <t>Přesun hmot tonážní pro zámečnické konstrukce v objektech v přes 12 do 24 m</t>
  </si>
  <si>
    <t>-269923008</t>
  </si>
  <si>
    <t>Přesun hmot pro zámečnické konstrukce stanovený z hmotnosti přesunovaného materiálu vodorovná dopravní vzdálenost do 50 m v objektech výšky přes 12 do 24 m</t>
  </si>
  <si>
    <t>https://podminky.urs.cz/item/CS_URS_2021_02/998767103</t>
  </si>
  <si>
    <t>771</t>
  </si>
  <si>
    <t>Podlahy z dlaždic</t>
  </si>
  <si>
    <t>194</t>
  </si>
  <si>
    <t>771121011</t>
  </si>
  <si>
    <t>Nátěr penetrační na podlahu</t>
  </si>
  <si>
    <t>1893079244</t>
  </si>
  <si>
    <t>Příprava podkladu před provedením dlažby nátěr penetrační na podlahu</t>
  </si>
  <si>
    <t>https://podminky.urs.cz/item/CS_URS_2021_02/771121011</t>
  </si>
  <si>
    <t>195</t>
  </si>
  <si>
    <t>771574273</t>
  </si>
  <si>
    <t>Montáž podlah keramických pro mechanické zatížení protiskluzných lepených flexibilním lepidlem přes 85 do 100 ks/m2</t>
  </si>
  <si>
    <t>-1629481433</t>
  </si>
  <si>
    <t>Montáž podlah z dlaždic keramických lepených flexibilním lepidlem maloformátových pro vysoké mechanické zatížení protiskluzných nebo reliéfních (bezbariérových) přes 85 do 100 ks/m2</t>
  </si>
  <si>
    <t>https://podminky.urs.cz/item/CS_URS_2021_02/771574273</t>
  </si>
  <si>
    <t>pozn. referenční hodnoty RAKO POOL GRH0K263</t>
  </si>
  <si>
    <t>196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</si>
  <si>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</si>
  <si>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</si>
  <si>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</si>
  <si>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</si>
  <si>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34,25*1,1 'Přepočtené koeficientem množství</t>
  </si>
  <si>
    <t>197</t>
  </si>
  <si>
    <t>771577112</t>
  </si>
  <si>
    <t>Příplatek k montáži podlah keramických lepených flexibilním lepidlem za omezený prostor</t>
  </si>
  <si>
    <t>-578534449</t>
  </si>
  <si>
    <t>Montáž podlah z dlaždic keramických lepených flexibilním lepidlem Příplatek k cenám za podlahy v omezeném prostoru</t>
  </si>
  <si>
    <t>https://podminky.urs.cz/item/CS_URS_2021_02/771577112</t>
  </si>
  <si>
    <t>198</t>
  </si>
  <si>
    <t>771577114</t>
  </si>
  <si>
    <t>Příplatek k montáži podlah keramických lepených flexibilním lepidlem za spárování tmelem dvousložkovým</t>
  </si>
  <si>
    <t>114526185</t>
  </si>
  <si>
    <t>Montáž podlah z dlaždic keramických lepených flexibilním lepidlem Příplatek k cenám za dvousložkový spárovací tmel</t>
  </si>
  <si>
    <t>https://podminky.urs.cz/item/CS_URS_2021_02/771577114</t>
  </si>
  <si>
    <t>199</t>
  </si>
  <si>
    <t>771591241</t>
  </si>
  <si>
    <t>Izolace těsnícími pásy vnitřní kout</t>
  </si>
  <si>
    <t>1393462926</t>
  </si>
  <si>
    <t>Izolace podlahy pod dlažbu těsnícími izolačními pásy vnitřní kout</t>
  </si>
  <si>
    <t>https://podminky.urs.cz/item/CS_URS_2021_02/771591241</t>
  </si>
  <si>
    <t>200</t>
  </si>
  <si>
    <t>771591242</t>
  </si>
  <si>
    <t>Izolace těsnícími pásy vnější roh</t>
  </si>
  <si>
    <t>826545006</t>
  </si>
  <si>
    <t>Izolace podlahy pod dlažbu těsnícími izolačními pásy vnější roh</t>
  </si>
  <si>
    <t>https://podminky.urs.cz/item/CS_URS_2021_02/771591242</t>
  </si>
  <si>
    <t>201</t>
  </si>
  <si>
    <t>771591264</t>
  </si>
  <si>
    <t>Izolace těsnícími pásy mezi podlahou a stěnou</t>
  </si>
  <si>
    <t>149563219</t>
  </si>
  <si>
    <t>Izolace podlahy pod dlažbu těsnícími izolačními pásy mezi podlahou a stěnu</t>
  </si>
  <si>
    <t>https://podminky.urs.cz/item/CS_URS_2021_02/771591264</t>
  </si>
  <si>
    <t>5*(2,435*2+2,93*2-0,9*2)</t>
  </si>
  <si>
    <t>202</t>
  </si>
  <si>
    <t>998771103</t>
  </si>
  <si>
    <t>Přesun hmot tonážní pro podlahy z dlaždic v objektech v přes 12 do 24 m</t>
  </si>
  <si>
    <t>-2097733327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</si>
  <si>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</si>
  <si>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</si>
  <si>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776</t>
  </si>
  <si>
    <t>Podlahy povlakové</t>
  </si>
  <si>
    <t>203</t>
  </si>
  <si>
    <t>776111311</t>
  </si>
  <si>
    <t>Vysátí podkladu povlakových podlah</t>
  </si>
  <si>
    <t>-1336931589</t>
  </si>
  <si>
    <t>Příprava podkladu vysátí podlah</t>
  </si>
  <si>
    <t>https://podminky.urs.cz/item/CS_URS_2021_02/776111311</t>
  </si>
  <si>
    <t>5*(3,7*4,95+3,2*4,465+6,39+5,99+3,385*1,875)</t>
  </si>
  <si>
    <t>204</t>
  </si>
  <si>
    <t>776121111</t>
  </si>
  <si>
    <t>Vodou ředitelná penetrace savého podkladu povlakových podlah</t>
  </si>
  <si>
    <t>1911956707</t>
  </si>
  <si>
    <t>Příprava podkladu penetrace vodou ředitelná podlah</t>
  </si>
  <si>
    <t>https://podminky.urs.cz/item/CS_URS_2021_02/776121111</t>
  </si>
  <si>
    <t>205</t>
  </si>
  <si>
    <t>776141112</t>
  </si>
  <si>
    <t>Vyrovnání podkladu povlakových podlah stěrkou pevnosti 20 MPa tl přes 3 do 5 mm</t>
  </si>
  <si>
    <t>1503239627</t>
  </si>
  <si>
    <t>Příprava podkladu vyrovnání samonivelační stěrkou podlah min.pevnosti 20 MPa, tloušťky přes 3 do 5 mm</t>
  </si>
  <si>
    <t>https://podminky.urs.cz/item/CS_URS_2021_02/776141112</t>
  </si>
  <si>
    <t>206</t>
  </si>
  <si>
    <t>776201811</t>
  </si>
  <si>
    <t>Demontáž lepených povlakových podlah bez podložky ručně</t>
  </si>
  <si>
    <t>-2058805795</t>
  </si>
  <si>
    <t>Demontáž povlakových podlahovin lepených ručně bez podložky</t>
  </si>
  <si>
    <t>https://podminky.urs.cz/item/CS_URS_2021_02/776201811</t>
  </si>
  <si>
    <t>demontáž původního PVC, vč. soklů</t>
  </si>
  <si>
    <t>5*(3,7*4,95+3,2*5,55+2,2*2,93+3,705*1,6+1,86*2,3)</t>
  </si>
  <si>
    <t>207</t>
  </si>
  <si>
    <t>776221111</t>
  </si>
  <si>
    <t>Lepení pásů z PVC standardním lepidlem</t>
  </si>
  <si>
    <t>-1315734725</t>
  </si>
  <si>
    <t>Montáž podlahovin z PVC lepením standardním lepidlem z pásů standardních</t>
  </si>
  <si>
    <t>https://podminky.urs.cz/item/CS_URS_2021_02/776221111</t>
  </si>
  <si>
    <t>208</t>
  </si>
  <si>
    <t>28412101</t>
  </si>
  <si>
    <t>PVC vinylová vrstvená š 2/3/4m, tl 2,4mm, nášlapná vrstva 0,25mm</t>
  </si>
  <si>
    <t>-1213500609</t>
  </si>
  <si>
    <t>224,915*1,1 'Přepočtené koeficientem množství</t>
  </si>
  <si>
    <t>209</t>
  </si>
  <si>
    <t>776411111</t>
  </si>
  <si>
    <t>Montáž obvodových soklíků výšky do 80 mm</t>
  </si>
  <si>
    <t>609890493</t>
  </si>
  <si>
    <t>Montáž soklíků lepením obvodových, výšky do 80 mm</t>
  </si>
  <si>
    <t>https://podminky.urs.cz/item/CS_URS_2021_02/776411111</t>
  </si>
  <si>
    <t>barevně kontrastní sokl</t>
  </si>
  <si>
    <t>5*(3,7*2+4,95*2+3,2*2+4,465*2+2,54*2+2,93*2+2,1*2+2,93*2)</t>
  </si>
  <si>
    <t>-5*(1,1*6+0,9*2)</t>
  </si>
  <si>
    <t>210</t>
  </si>
  <si>
    <t>28411004</t>
  </si>
  <si>
    <t>lišta soklová PVC samolepící 30x30mm</t>
  </si>
  <si>
    <t>832428716</t>
  </si>
  <si>
    <t>https://podminky.urs.cz/item/CS_URS_2021_02/28411004</t>
  </si>
  <si>
    <t>226,15*1,02 'Přepočtené koeficientem množství</t>
  </si>
  <si>
    <t>211</t>
  </si>
  <si>
    <t>776421311</t>
  </si>
  <si>
    <t>Montáž přechodových samolepících lišt</t>
  </si>
  <si>
    <t>1392067735</t>
  </si>
  <si>
    <t>Montáž lišt přechodových samolepících</t>
  </si>
  <si>
    <t>https://podminky.urs.cz/item/CS_URS_2021_02/776421311</t>
  </si>
  <si>
    <t>5*(1,1*4+0,9*2)</t>
  </si>
  <si>
    <t>212</t>
  </si>
  <si>
    <t>553431-R</t>
  </si>
  <si>
    <t>profil přechodový Al narážecí 40mm stříbro, zlato, champagne</t>
  </si>
  <si>
    <t>-658805452</t>
  </si>
  <si>
    <t>https://podminky.urs.cz/item/CS_URS_2021_02/553431-R</t>
  </si>
  <si>
    <t>31*1,02 'Přepočtené koeficientem množství</t>
  </si>
  <si>
    <t>213</t>
  </si>
  <si>
    <t>998776103</t>
  </si>
  <si>
    <t>Přesun hmot tonážní pro podlahy povlakové v objektech v přes 12 do 24 m</t>
  </si>
  <si>
    <t>99839229</t>
  </si>
  <si>
    <t>Přesun hmot pro podlahy povlakové stanovený z hmotnosti přesunovaného materiálu vodorovná dopravní vzdálenost do 50 m v objektech výšky přes 12 do 24 m</t>
  </si>
  <si>
    <t>https://podminky.urs.cz/item/CS_URS_2021_02/998776103</t>
  </si>
  <si>
    <t>781</t>
  </si>
  <si>
    <t>Dokončovací práce - obklady</t>
  </si>
  <si>
    <t>214</t>
  </si>
  <si>
    <t>781471810</t>
  </si>
  <si>
    <t>Demontáž obkladů z obkladaček keramických kladených do malty</t>
  </si>
  <si>
    <t>-609514611</t>
  </si>
  <si>
    <t>Demontáž obkladů z dlaždic keramických kladených do malty</t>
  </si>
  <si>
    <t>https://podminky.urs.cz/item/CS_URS_2021_02/781471810</t>
  </si>
  <si>
    <t>5*(2,1*(1,715+2,0+1,0))</t>
  </si>
  <si>
    <t>215</t>
  </si>
  <si>
    <t>781474113</t>
  </si>
  <si>
    <t>Montáž obkladů vnitřních keramických hladkých přes 12 do 19 ks/m2 lepených flexibilním lepidlem</t>
  </si>
  <si>
    <t>-1641834373</t>
  </si>
  <si>
    <t>Montáž obkladů vnitřních stěn z dlaždic keramických lepených flexibilním lepidlem maloformátových hladkých přes 12 do 19 ks/m2</t>
  </si>
  <si>
    <t>https://podminky.urs.cz/item/CS_URS_2021_02/781474113</t>
  </si>
  <si>
    <t>5*(2,1*(2,435*2+2,93*2)-(0,9*2)*2)</t>
  </si>
  <si>
    <t>216</t>
  </si>
  <si>
    <t>59761071</t>
  </si>
  <si>
    <t>obklad keramický hladký přes 12 do 19ks/m2</t>
  </si>
  <si>
    <t>697248487</t>
  </si>
  <si>
    <t>https://podminky.urs.cz/item/CS_URS_2021_02/59761071</t>
  </si>
  <si>
    <t>94,665*1,1 'Přepočtené koeficientem množství</t>
  </si>
  <si>
    <t>217</t>
  </si>
  <si>
    <t>781491011</t>
  </si>
  <si>
    <t>Montáž zrcadel plochy do 1 m2 lepených silikonovým tmelem na podkladní omítku</t>
  </si>
  <si>
    <t>-862131613</t>
  </si>
  <si>
    <t>Montáž zrcadel lepených silikonovým tmelem na podkladní omítku, plochy do 1 m2</t>
  </si>
  <si>
    <t>https://podminky.urs.cz/item/CS_URS_2021_02/781491011</t>
  </si>
  <si>
    <t>5*(0,6*1,0)</t>
  </si>
  <si>
    <t>218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</si>
  <si>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</si>
  <si>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</si>
  <si>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</si>
  <si>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</si>
  <si>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</si>
  <si>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219</t>
  </si>
  <si>
    <t>781494111</t>
  </si>
  <si>
    <t>Plastové profily rohové lepené flexibilním lepidlem</t>
  </si>
  <si>
    <t>-455124111</t>
  </si>
  <si>
    <t>Obklad - dokončující práce profily ukončovací lepené flexibilním lepidlem rohové</t>
  </si>
  <si>
    <t>https://podminky.urs.cz/item/CS_URS_2021_02/781494111</t>
  </si>
  <si>
    <t>5*(2,1*2+1,45)</t>
  </si>
  <si>
    <t>220</t>
  </si>
  <si>
    <t>781494511</t>
  </si>
  <si>
    <t>Plastové profily ukončovací lepené flexibilním lepidlem</t>
  </si>
  <si>
    <t>374895312</t>
  </si>
  <si>
    <t>Obklad - dokončující práce profily ukončovací lepené flexibilním lepidlem ukončovací</t>
  </si>
  <si>
    <t>https://podminky.urs.cz/item/CS_URS_2021_02/781494511</t>
  </si>
  <si>
    <t>zakončení nad obkladem</t>
  </si>
  <si>
    <t>221</t>
  </si>
  <si>
    <t>781495115</t>
  </si>
  <si>
    <t>Spárování vnitřních obkladů silikonem</t>
  </si>
  <si>
    <t>1741941024</t>
  </si>
  <si>
    <t>Obklad - dokončující práce ostatní práce spárování silikonem</t>
  </si>
  <si>
    <t>https://podminky.urs.cz/item/CS_URS_2021_02/781495115</t>
  </si>
  <si>
    <t>vnitřní rohy obkladů</t>
  </si>
  <si>
    <t>5*(2,1*(5))</t>
  </si>
  <si>
    <t>napojení obklad x dlažba</t>
  </si>
  <si>
    <t>5*(2,635*2+2,93*2-0,9*2)</t>
  </si>
  <si>
    <t>222</t>
  </si>
  <si>
    <t>781495142</t>
  </si>
  <si>
    <t>Průnik obkladem kruhový přes DN 30 do DN 90</t>
  </si>
  <si>
    <t>999561037</t>
  </si>
  <si>
    <t>Obklad - dokončující práce průnik obkladem kruhový, bez izolace přes DN 30 do DN 90</t>
  </si>
  <si>
    <t>https://podminky.urs.cz/item/CS_URS_2021_02/781495142</t>
  </si>
  <si>
    <t>5*(7)</t>
  </si>
  <si>
    <t>223</t>
  </si>
  <si>
    <t>781495143</t>
  </si>
  <si>
    <t>Průnik obkladem kruhový přes DN 90</t>
  </si>
  <si>
    <t>-1964828986</t>
  </si>
  <si>
    <t>Obklad - dokončující práce průnik obkladem kruhový, bez izolace přes DN 90</t>
  </si>
  <si>
    <t>https://podminky.urs.cz/item/CS_URS_2021_02/781495143</t>
  </si>
  <si>
    <t>224</t>
  </si>
  <si>
    <t>998781103</t>
  </si>
  <si>
    <t>Přesun hmot tonážní pro obklady keramické v objektech v přes 12 do 24 m</t>
  </si>
  <si>
    <t>-1688311968</t>
  </si>
  <si>
    <t>Přesun hmot pro obklady keramické stanovený z hmotnosti přesunovaného materiálu vodorovná dopravní vzdálenost do 50 m v objektech výšky přes 12 do 24 m</t>
  </si>
  <si>
    <t>https://podminky.urs.cz/item/CS_URS_2021_02/998781103</t>
  </si>
  <si>
    <t>783</t>
  </si>
  <si>
    <t>Dokončovací práce - nátěry</t>
  </si>
  <si>
    <t>225</t>
  </si>
  <si>
    <t>783317105</t>
  </si>
  <si>
    <t>Krycí jednonásobný syntetický samozákladující nátěr zámečnických konstrukcí</t>
  </si>
  <si>
    <t>737836083</t>
  </si>
  <si>
    <t>Krycí nátěr (email) zámečnických konstrukcí jednonásobný syntetický samozákladující</t>
  </si>
  <si>
    <t>https://podminky.urs.cz/item/CS_URS_2021_02/783317105</t>
  </si>
  <si>
    <t>nátěr vstupních zárubní</t>
  </si>
  <si>
    <t>5*2*2,0</t>
  </si>
  <si>
    <t>784</t>
  </si>
  <si>
    <t>Dokončovací práce - malby a tapety</t>
  </si>
  <si>
    <t>226</t>
  </si>
  <si>
    <t>784121001</t>
  </si>
  <si>
    <t>Oškrabání malby v mísnostech v do 3,80 m</t>
  </si>
  <si>
    <t>767877566</t>
  </si>
  <si>
    <t>Oškrabání malby v místnostech výšky do 3,80 m</t>
  </si>
  <si>
    <t>https://podminky.urs.cz/item/CS_URS_2021_02/784121001</t>
  </si>
  <si>
    <t>5*(3,2*(3,7*3+3,2*3)-0,9*2,0*6)</t>
  </si>
  <si>
    <t>227</t>
  </si>
  <si>
    <t>784181121</t>
  </si>
  <si>
    <t>Hloubková jednonásobná bezbarvá penetrace podkladu v místnostech v do 3,80 m</t>
  </si>
  <si>
    <t>1838594718</t>
  </si>
  <si>
    <t>Penetrace podkladu jednonásobná hloubková akrylátová bezbarvá v místnostech výšky do 3,80 m</t>
  </si>
  <si>
    <t>https://podminky.urs.cz/item/CS_URS_2021_02/784181121</t>
  </si>
  <si>
    <t>stropy</t>
  </si>
  <si>
    <t>5*(3,7*(4,95+2,93)+3,2*(4,465+2,93))</t>
  </si>
  <si>
    <t>stěny</t>
  </si>
  <si>
    <t>5*(3,2*(3,7*2+3,2*2+2,54*2+2,1*2+4,95*4+2,93*4))</t>
  </si>
  <si>
    <t>-5*(1,1*2,0*6+0,9*2,0*2+2,5*2,0*2)</t>
  </si>
  <si>
    <t>stěny nad obklady</t>
  </si>
  <si>
    <t>5*(0,9*(2,95*2+2,93*2))</t>
  </si>
  <si>
    <t>228</t>
  </si>
  <si>
    <t>784221101</t>
  </si>
  <si>
    <t>Dvojnásobné bílé malby ze směsí za sucha dobře otěruvzdorných v místnostech do 3,80 m</t>
  </si>
  <si>
    <t>-759618031</t>
  </si>
  <si>
    <t>Malby z malířských směsí otěruvzdorných za sucha dvojnásobné, bílé za sucha otěruvzdorné dobře v místnostech výšky do 3,80 m</t>
  </si>
  <si>
    <t>https://podminky.urs.cz/item/CS_URS_2021_02/784221101</t>
  </si>
  <si>
    <t>229</t>
  </si>
  <si>
    <t>784221153</t>
  </si>
  <si>
    <t>Příplatek k cenám 2x maleb za sucha otěruvzdorných za barevnou malbu v odstínu středně sytém</t>
  </si>
  <si>
    <t>-267111495</t>
  </si>
  <si>
    <t>Malby z malířských směsí otěruvzdorných za sucha Příplatek k cenám dvojnásobných maleb na tónovacích automatech, v odstínu středně sytém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</si>
  <si>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</si>
  <si>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</si>
  <si>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</si>
  <si>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</si>
  <si>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</si>
  <si>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230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</si>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</sst>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3" TargetMode="External" /><Relationship Id="rId2" Type="http://schemas.openxmlformats.org/officeDocument/2006/relationships/hyperlink" Target="https://podminky.urs.cz/item/CS_URS_2021_02/317168014" TargetMode="External" /><Relationship Id="rId3" Type="http://schemas.openxmlformats.org/officeDocument/2006/relationships/hyperlink" Target="https://podminky.urs.cz/item/CS_URS_2021_02/317168016" TargetMode="External" /><Relationship Id="rId4" Type="http://schemas.openxmlformats.org/officeDocument/2006/relationships/hyperlink" Target="https://podminky.urs.cz/item/CS_URS_2021_02/340239212" TargetMode="External" /><Relationship Id="rId5" Type="http://schemas.openxmlformats.org/officeDocument/2006/relationships/hyperlink" Target="https://podminky.urs.cz/item/CS_URS_2021_02/342241162" TargetMode="External" /><Relationship Id="rId6" Type="http://schemas.openxmlformats.org/officeDocument/2006/relationships/hyperlink" Target="https://podminky.urs.cz/item/CS_URS_2021_02/342272225" TargetMode="External" /><Relationship Id="rId7" Type="http://schemas.openxmlformats.org/officeDocument/2006/relationships/hyperlink" Target="https://podminky.urs.cz/item/CS_URS_2021_02/342272235" TargetMode="External" /><Relationship Id="rId8" Type="http://schemas.openxmlformats.org/officeDocument/2006/relationships/hyperlink" Target="https://podminky.urs.cz/item/CS_URS_2021_02/342291121" TargetMode="External" /><Relationship Id="rId9" Type="http://schemas.openxmlformats.org/officeDocument/2006/relationships/hyperlink" Target="https://podminky.urs.cz/item/CS_URS_2021_02/611135011" TargetMode="External" /><Relationship Id="rId10" Type="http://schemas.openxmlformats.org/officeDocument/2006/relationships/hyperlink" Target="https://podminky.urs.cz/item/CS_URS_2021_02/611311131" TargetMode="External" /><Relationship Id="rId11" Type="http://schemas.openxmlformats.org/officeDocument/2006/relationships/hyperlink" Target="https://podminky.urs.cz/item/CS_URS_2021_02/612135011" TargetMode="External" /><Relationship Id="rId12" Type="http://schemas.openxmlformats.org/officeDocument/2006/relationships/hyperlink" Target="https://podminky.urs.cz/item/CS_URS_2021_02/612311131" TargetMode="External" /><Relationship Id="rId13" Type="http://schemas.openxmlformats.org/officeDocument/2006/relationships/hyperlink" Target="https://podminky.urs.cz/item/CS_URS_2021_02/612331121" TargetMode="External" /><Relationship Id="rId14" Type="http://schemas.openxmlformats.org/officeDocument/2006/relationships/hyperlink" Target="https://podminky.urs.cz/item/CS_URS_2021_02/612331191" TargetMode="External" /><Relationship Id="rId15" Type="http://schemas.openxmlformats.org/officeDocument/2006/relationships/hyperlink" Target="https://podminky.urs.cz/item/CS_URS_2021_02/612341121" TargetMode="External" /><Relationship Id="rId16" Type="http://schemas.openxmlformats.org/officeDocument/2006/relationships/hyperlink" Target="https://podminky.urs.cz/item/CS_URS_2021_02/619991011" TargetMode="External" /><Relationship Id="rId17" Type="http://schemas.openxmlformats.org/officeDocument/2006/relationships/hyperlink" Target="https://podminky.urs.cz/item/CS_URS_2021_02/622143003" TargetMode="External" /><Relationship Id="rId18" Type="http://schemas.openxmlformats.org/officeDocument/2006/relationships/hyperlink" Target="https://podminky.urs.cz/item/CS_URS_2021_02/59051486" TargetMode="External" /><Relationship Id="rId19" Type="http://schemas.openxmlformats.org/officeDocument/2006/relationships/hyperlink" Target="https://podminky.urs.cz/item/CS_URS_2021_02/631311114" TargetMode="External" /><Relationship Id="rId20" Type="http://schemas.openxmlformats.org/officeDocument/2006/relationships/hyperlink" Target="https://podminky.urs.cz/item/CS_URS_2021_02/631319011" TargetMode="External" /><Relationship Id="rId21" Type="http://schemas.openxmlformats.org/officeDocument/2006/relationships/hyperlink" Target="https://podminky.urs.cz/item/CS_URS_2021_02/631362021" TargetMode="External" /><Relationship Id="rId22" Type="http://schemas.openxmlformats.org/officeDocument/2006/relationships/hyperlink" Target="https://podminky.urs.cz/item/CS_URS_2021_02/642945111" TargetMode="External" /><Relationship Id="rId23" Type="http://schemas.openxmlformats.org/officeDocument/2006/relationships/hyperlink" Target="https://podminky.urs.cz/item/CS_URS_2021_02/642946112" TargetMode="External" /><Relationship Id="rId24" Type="http://schemas.openxmlformats.org/officeDocument/2006/relationships/hyperlink" Target="https://podminky.urs.cz/item/CS_URS_2021_02/55331613" TargetMode="External" /><Relationship Id="rId25" Type="http://schemas.openxmlformats.org/officeDocument/2006/relationships/hyperlink" Target="https://podminky.urs.cz/item/CS_URS_2021_02/919735122" TargetMode="External" /><Relationship Id="rId26" Type="http://schemas.openxmlformats.org/officeDocument/2006/relationships/hyperlink" Target="https://podminky.urs.cz/item/CS_URS_2021_02/952901111" TargetMode="External" /><Relationship Id="rId27" Type="http://schemas.openxmlformats.org/officeDocument/2006/relationships/hyperlink" Target="https://podminky.urs.cz/item/CS_URS_2021_02/953731311" TargetMode="External" /><Relationship Id="rId28" Type="http://schemas.openxmlformats.org/officeDocument/2006/relationships/hyperlink" Target="https://podminky.urs.cz/item/CS_URS_2021_02/962031133" TargetMode="External" /><Relationship Id="rId29" Type="http://schemas.openxmlformats.org/officeDocument/2006/relationships/hyperlink" Target="https://podminky.urs.cz/item/CS_URS_2021_02/965042141" TargetMode="External" /><Relationship Id="rId30" Type="http://schemas.openxmlformats.org/officeDocument/2006/relationships/hyperlink" Target="https://podminky.urs.cz/item/CS_URS_2021_02/965045113" TargetMode="External" /><Relationship Id="rId31" Type="http://schemas.openxmlformats.org/officeDocument/2006/relationships/hyperlink" Target="https://podminky.urs.cz/item/CS_URS_2021_02/968072455" TargetMode="External" /><Relationship Id="rId32" Type="http://schemas.openxmlformats.org/officeDocument/2006/relationships/hyperlink" Target="https://podminky.urs.cz/item/CS_URS_2021_02/977151116" TargetMode="External" /><Relationship Id="rId33" Type="http://schemas.openxmlformats.org/officeDocument/2006/relationships/hyperlink" Target="https://podminky.urs.cz/item/CS_URS_2021_02/997013214" TargetMode="External" /><Relationship Id="rId34" Type="http://schemas.openxmlformats.org/officeDocument/2006/relationships/hyperlink" Target="https://podminky.urs.cz/item/CS_URS_2021_02/997013219" TargetMode="External" /><Relationship Id="rId35" Type="http://schemas.openxmlformats.org/officeDocument/2006/relationships/hyperlink" Target="https://podminky.urs.cz/item/CS_URS_2021_02/997013501" TargetMode="External" /><Relationship Id="rId36" Type="http://schemas.openxmlformats.org/officeDocument/2006/relationships/hyperlink" Target="https://podminky.urs.cz/item/CS_URS_2021_02/997013509" TargetMode="External" /><Relationship Id="rId37" Type="http://schemas.openxmlformats.org/officeDocument/2006/relationships/hyperlink" Target="https://podminky.urs.cz/item/CS_URS_2021_02/998012023" TargetMode="External" /><Relationship Id="rId38" Type="http://schemas.openxmlformats.org/officeDocument/2006/relationships/hyperlink" Target="https://podminky.urs.cz/item/CS_URS_2021_02/711111002" TargetMode="External" /><Relationship Id="rId39" Type="http://schemas.openxmlformats.org/officeDocument/2006/relationships/hyperlink" Target="https://podminky.urs.cz/item/CS_URS_2021_02/11163152" TargetMode="External" /><Relationship Id="rId40" Type="http://schemas.openxmlformats.org/officeDocument/2006/relationships/hyperlink" Target="https://podminky.urs.cz/item/CS_URS_2021_02/711141559" TargetMode="External" /><Relationship Id="rId41" Type="http://schemas.openxmlformats.org/officeDocument/2006/relationships/hyperlink" Target="https://podminky.urs.cz/item/CS_URS_2021_02/62832001" TargetMode="External" /><Relationship Id="rId42" Type="http://schemas.openxmlformats.org/officeDocument/2006/relationships/hyperlink" Target="https://podminky.urs.cz/item/CS_URS_2021_02/711493112" TargetMode="External" /><Relationship Id="rId43" Type="http://schemas.openxmlformats.org/officeDocument/2006/relationships/hyperlink" Target="https://podminky.urs.cz/item/CS_URS_2021_02/711493122" TargetMode="External" /><Relationship Id="rId44" Type="http://schemas.openxmlformats.org/officeDocument/2006/relationships/hyperlink" Target="https://podminky.urs.cz/item/CS_URS_2021_02/998711103" TargetMode="External" /><Relationship Id="rId45" Type="http://schemas.openxmlformats.org/officeDocument/2006/relationships/hyperlink" Target="https://podminky.urs.cz/item/CS_URS_2021_02/713120821" TargetMode="External" /><Relationship Id="rId46" Type="http://schemas.openxmlformats.org/officeDocument/2006/relationships/hyperlink" Target="https://podminky.urs.cz/item/CS_URS_2021_02/713121111" TargetMode="External" /><Relationship Id="rId47" Type="http://schemas.openxmlformats.org/officeDocument/2006/relationships/hyperlink" Target="https://podminky.urs.cz/item/CS_URS_2021_02/28376351" TargetMode="External" /><Relationship Id="rId48" Type="http://schemas.openxmlformats.org/officeDocument/2006/relationships/hyperlink" Target="https://podminky.urs.cz/item/CS_URS_2021_02/998713103" TargetMode="External" /><Relationship Id="rId49" Type="http://schemas.openxmlformats.org/officeDocument/2006/relationships/hyperlink" Target="https://podminky.urs.cz/item/CS_URS_2021_02/721171808" TargetMode="External" /><Relationship Id="rId50" Type="http://schemas.openxmlformats.org/officeDocument/2006/relationships/hyperlink" Target="https://podminky.urs.cz/item/CS_URS_2021_02/721174025" TargetMode="External" /><Relationship Id="rId51" Type="http://schemas.openxmlformats.org/officeDocument/2006/relationships/hyperlink" Target="https://podminky.urs.cz/item/CS_URS_2021_02/721174042" TargetMode="External" /><Relationship Id="rId52" Type="http://schemas.openxmlformats.org/officeDocument/2006/relationships/hyperlink" Target="https://podminky.urs.cz/item/CS_URS_2021_02/721174043" TargetMode="External" /><Relationship Id="rId53" Type="http://schemas.openxmlformats.org/officeDocument/2006/relationships/hyperlink" Target="https://podminky.urs.cz/item/CS_URS_2021_02/721174045" TargetMode="External" /><Relationship Id="rId54" Type="http://schemas.openxmlformats.org/officeDocument/2006/relationships/hyperlink" Target="https://podminky.urs.cz/item/CS_URS_2021_02/721174063" TargetMode="External" /><Relationship Id="rId55" Type="http://schemas.openxmlformats.org/officeDocument/2006/relationships/hyperlink" Target="https://podminky.urs.cz/item/CS_URS_2021_02/721290111" TargetMode="External" /><Relationship Id="rId56" Type="http://schemas.openxmlformats.org/officeDocument/2006/relationships/hyperlink" Target="https://podminky.urs.cz/item/CS_URS_2021_02/998721103" TargetMode="External" /><Relationship Id="rId57" Type="http://schemas.openxmlformats.org/officeDocument/2006/relationships/hyperlink" Target="https://podminky.urs.cz/item/CS_URS_2021_02/722130801" TargetMode="External" /><Relationship Id="rId58" Type="http://schemas.openxmlformats.org/officeDocument/2006/relationships/hyperlink" Target="https://podminky.urs.cz/item/CS_URS_2021_02/722170801" TargetMode="External" /><Relationship Id="rId59" Type="http://schemas.openxmlformats.org/officeDocument/2006/relationships/hyperlink" Target="https://podminky.urs.cz/item/CS_URS_2021_02/722174002" TargetMode="External" /><Relationship Id="rId60" Type="http://schemas.openxmlformats.org/officeDocument/2006/relationships/hyperlink" Target="https://podminky.urs.cz/item/CS_URS_2021_02/722174002" TargetMode="External" /><Relationship Id="rId61" Type="http://schemas.openxmlformats.org/officeDocument/2006/relationships/hyperlink" Target="https://podminky.urs.cz/item/CS_URS_2021_02/722174003" TargetMode="External" /><Relationship Id="rId62" Type="http://schemas.openxmlformats.org/officeDocument/2006/relationships/hyperlink" Target="https://podminky.urs.cz/item/CS_URS_2021_02/722181222" TargetMode="External" /><Relationship Id="rId63" Type="http://schemas.openxmlformats.org/officeDocument/2006/relationships/hyperlink" Target="https://podminky.urs.cz/item/CS_URS_2021_02/722181242" TargetMode="External" /><Relationship Id="rId64" Type="http://schemas.openxmlformats.org/officeDocument/2006/relationships/hyperlink" Target="https://podminky.urs.cz/item/CS_URS_2021_02/722220111" TargetMode="External" /><Relationship Id="rId65" Type="http://schemas.openxmlformats.org/officeDocument/2006/relationships/hyperlink" Target="https://podminky.urs.cz/item/CS_URS_2021_02/722290234" TargetMode="External" /><Relationship Id="rId66" Type="http://schemas.openxmlformats.org/officeDocument/2006/relationships/hyperlink" Target="https://podminky.urs.cz/item/CS_URS_2021_02/998722103" TargetMode="External" /><Relationship Id="rId67" Type="http://schemas.openxmlformats.org/officeDocument/2006/relationships/hyperlink" Target="https://podminky.urs.cz/item/CS_URS_2021_02/725110811" TargetMode="External" /><Relationship Id="rId68" Type="http://schemas.openxmlformats.org/officeDocument/2006/relationships/hyperlink" Target="https://podminky.urs.cz/item/CS_URS_2021_02/725112022" TargetMode="External" /><Relationship Id="rId69" Type="http://schemas.openxmlformats.org/officeDocument/2006/relationships/hyperlink" Target="https://podminky.urs.cz/item/CS_URS_2021_02/725210821" TargetMode="External" /><Relationship Id="rId70" Type="http://schemas.openxmlformats.org/officeDocument/2006/relationships/hyperlink" Target="https://podminky.urs.cz/item/CS_URS_2021_02/725211681" TargetMode="External" /><Relationship Id="rId71" Type="http://schemas.openxmlformats.org/officeDocument/2006/relationships/hyperlink" Target="https://podminky.urs.cz/item/CS_URS_2021_02/725291621" TargetMode="External" /><Relationship Id="rId72" Type="http://schemas.openxmlformats.org/officeDocument/2006/relationships/hyperlink" Target="https://podminky.urs.cz/item/CS_URS_2021_02/725291642" TargetMode="External" /><Relationship Id="rId73" Type="http://schemas.openxmlformats.org/officeDocument/2006/relationships/hyperlink" Target="https://podminky.urs.cz/item/CS_URS_2021_02/725822613" TargetMode="External" /><Relationship Id="rId74" Type="http://schemas.openxmlformats.org/officeDocument/2006/relationships/hyperlink" Target="https://podminky.urs.cz/item/CS_URS_2021_02/725840850" TargetMode="External" /><Relationship Id="rId75" Type="http://schemas.openxmlformats.org/officeDocument/2006/relationships/hyperlink" Target="https://podminky.urs.cz/item/CS_URS_2021_02/725841312" TargetMode="External" /><Relationship Id="rId76" Type="http://schemas.openxmlformats.org/officeDocument/2006/relationships/hyperlink" Target="https://podminky.urs.cz/item/CS_URS_2021_02/998725103" TargetMode="External" /><Relationship Id="rId77" Type="http://schemas.openxmlformats.org/officeDocument/2006/relationships/hyperlink" Target="https://podminky.urs.cz/item/CS_URS_2021_02/726111031" TargetMode="External" /><Relationship Id="rId78" Type="http://schemas.openxmlformats.org/officeDocument/2006/relationships/hyperlink" Target="https://podminky.urs.cz/item/CS_URS_2021_02/998726113" TargetMode="External" /><Relationship Id="rId79" Type="http://schemas.openxmlformats.org/officeDocument/2006/relationships/hyperlink" Target="https://podminky.urs.cz/item/CS_URS_2021_02/733120819" TargetMode="External" /><Relationship Id="rId80" Type="http://schemas.openxmlformats.org/officeDocument/2006/relationships/hyperlink" Target="https://podminky.urs.cz/item/CS_URS_2021_02/733223302" TargetMode="External" /><Relationship Id="rId81" Type="http://schemas.openxmlformats.org/officeDocument/2006/relationships/hyperlink" Target="https://podminky.urs.cz/item/CS_URS_2021_02/733291101" TargetMode="External" /><Relationship Id="rId82" Type="http://schemas.openxmlformats.org/officeDocument/2006/relationships/hyperlink" Target="https://podminky.urs.cz/item/CS_URS_2021_02/998733103" TargetMode="External" /><Relationship Id="rId83" Type="http://schemas.openxmlformats.org/officeDocument/2006/relationships/hyperlink" Target="https://podminky.urs.cz/item/CS_URS_2021_02/735121810" TargetMode="External" /><Relationship Id="rId84" Type="http://schemas.openxmlformats.org/officeDocument/2006/relationships/hyperlink" Target="https://podminky.urs.cz/item/CS_URS_2021_02/735164221" TargetMode="External" /><Relationship Id="rId85" Type="http://schemas.openxmlformats.org/officeDocument/2006/relationships/hyperlink" Target="https://podminky.urs.cz/item/CS_URS_2021_02/998735103" TargetMode="External" /><Relationship Id="rId86" Type="http://schemas.openxmlformats.org/officeDocument/2006/relationships/hyperlink" Target="https://podminky.urs.cz/item/CS_URS_2021_02/741110061" TargetMode="External" /><Relationship Id="rId87" Type="http://schemas.openxmlformats.org/officeDocument/2006/relationships/hyperlink" Target="https://podminky.urs.cz/item/CS_URS_2021_02/34571063" TargetMode="External" /><Relationship Id="rId88" Type="http://schemas.openxmlformats.org/officeDocument/2006/relationships/hyperlink" Target="https://podminky.urs.cz/item/CS_URS_2021_02/741112001" TargetMode="External" /><Relationship Id="rId89" Type="http://schemas.openxmlformats.org/officeDocument/2006/relationships/hyperlink" Target="https://podminky.urs.cz/item/CS_URS_2021_02/741112061" TargetMode="External" /><Relationship Id="rId90" Type="http://schemas.openxmlformats.org/officeDocument/2006/relationships/hyperlink" Target="https://podminky.urs.cz/item/CS_URS_2021_02/741120003" TargetMode="External" /><Relationship Id="rId91" Type="http://schemas.openxmlformats.org/officeDocument/2006/relationships/hyperlink" Target="https://podminky.urs.cz/item/CS_URS_2021_02/741310001" TargetMode="External" /><Relationship Id="rId92" Type="http://schemas.openxmlformats.org/officeDocument/2006/relationships/hyperlink" Target="https://podminky.urs.cz/item/CS_URS_2021_02/741310022" TargetMode="External" /><Relationship Id="rId93" Type="http://schemas.openxmlformats.org/officeDocument/2006/relationships/hyperlink" Target="https://podminky.urs.cz/item/CS_URS_2021_02/741310025" TargetMode="External" /><Relationship Id="rId94" Type="http://schemas.openxmlformats.org/officeDocument/2006/relationships/hyperlink" Target="https://podminky.urs.cz/item/CS_URS_2021_02/741313041" TargetMode="External" /><Relationship Id="rId95" Type="http://schemas.openxmlformats.org/officeDocument/2006/relationships/hyperlink" Target="https://podminky.urs.cz/item/CS_URS_2021_02/741330731" TargetMode="External" /><Relationship Id="rId96" Type="http://schemas.openxmlformats.org/officeDocument/2006/relationships/hyperlink" Target="https://podminky.urs.cz/item/CS_URS_2021_02/741372062" TargetMode="External" /><Relationship Id="rId97" Type="http://schemas.openxmlformats.org/officeDocument/2006/relationships/hyperlink" Target="https://podminky.urs.cz/item/CS_URS_2021_02/741372062" TargetMode="External" /><Relationship Id="rId98" Type="http://schemas.openxmlformats.org/officeDocument/2006/relationships/hyperlink" Target="https://podminky.urs.cz/item/CS_URS_2021_02/998741103" TargetMode="External" /><Relationship Id="rId99" Type="http://schemas.openxmlformats.org/officeDocument/2006/relationships/hyperlink" Target="https://podminky.urs.cz/item/CS_URS_2021_02/751111811" TargetMode="External" /><Relationship Id="rId100" Type="http://schemas.openxmlformats.org/officeDocument/2006/relationships/hyperlink" Target="https://podminky.urs.cz/item/CS_URS_2021_02/751133012" TargetMode="External" /><Relationship Id="rId101" Type="http://schemas.openxmlformats.org/officeDocument/2006/relationships/hyperlink" Target="https://podminky.urs.cz/item/CS_URS_2021_02/751510041" TargetMode="External" /><Relationship Id="rId102" Type="http://schemas.openxmlformats.org/officeDocument/2006/relationships/hyperlink" Target="https://podminky.urs.cz/item/CS_URS_2021_02/751510042" TargetMode="External" /><Relationship Id="rId103" Type="http://schemas.openxmlformats.org/officeDocument/2006/relationships/hyperlink" Target="https://podminky.urs.cz/item/CS_URS_2021_02/751537011" TargetMode="External" /><Relationship Id="rId104" Type="http://schemas.openxmlformats.org/officeDocument/2006/relationships/hyperlink" Target="https://podminky.urs.cz/item/CS_URS_2021_02/998751102" TargetMode="External" /><Relationship Id="rId105" Type="http://schemas.openxmlformats.org/officeDocument/2006/relationships/hyperlink" Target="https://podminky.urs.cz/item/CS_URS_2021_02/763131451" TargetMode="External" /><Relationship Id="rId106" Type="http://schemas.openxmlformats.org/officeDocument/2006/relationships/hyperlink" Target="https://podminky.urs.cz/item/CS_URS_2021_02/763131714" TargetMode="External" /><Relationship Id="rId107" Type="http://schemas.openxmlformats.org/officeDocument/2006/relationships/hyperlink" Target="https://podminky.urs.cz/item/CS_URS_2021_02/998763102" TargetMode="External" /><Relationship Id="rId108" Type="http://schemas.openxmlformats.org/officeDocument/2006/relationships/hyperlink" Target="https://podminky.urs.cz/item/CS_URS_2021_02/766421821" TargetMode="External" /><Relationship Id="rId109" Type="http://schemas.openxmlformats.org/officeDocument/2006/relationships/hyperlink" Target="https://podminky.urs.cz/item/CS_URS_2021_02/766421822" TargetMode="External" /><Relationship Id="rId110" Type="http://schemas.openxmlformats.org/officeDocument/2006/relationships/hyperlink" Target="https://podminky.urs.cz/item/CS_URS_2021_02/766660022" TargetMode="External" /><Relationship Id="rId111" Type="http://schemas.openxmlformats.org/officeDocument/2006/relationships/hyperlink" Target="https://podminky.urs.cz/item/CS_URS_2021_02/766660172" TargetMode="External" /><Relationship Id="rId112" Type="http://schemas.openxmlformats.org/officeDocument/2006/relationships/hyperlink" Target="https://podminky.urs.cz/item/CS_URS_2021_02/766682111" TargetMode="External" /><Relationship Id="rId113" Type="http://schemas.openxmlformats.org/officeDocument/2006/relationships/hyperlink" Target="https://podminky.urs.cz/item/CS_URS_2021_02/766821112" TargetMode="External" /><Relationship Id="rId114" Type="http://schemas.openxmlformats.org/officeDocument/2006/relationships/hyperlink" Target="https://podminky.urs.cz/item/CS_URS_2021_02/61510103" TargetMode="External" /><Relationship Id="rId115" Type="http://schemas.openxmlformats.org/officeDocument/2006/relationships/hyperlink" Target="https://podminky.urs.cz/item/CS_URS_2021_02/766825821" TargetMode="External" /><Relationship Id="rId116" Type="http://schemas.openxmlformats.org/officeDocument/2006/relationships/hyperlink" Target="https://podminky.urs.cz/item/CS_URS_2021_02/998766103" TargetMode="External" /><Relationship Id="rId117" Type="http://schemas.openxmlformats.org/officeDocument/2006/relationships/hyperlink" Target="https://podminky.urs.cz/item/CS_URS_2021_02/767646401" TargetMode="External" /><Relationship Id="rId118" Type="http://schemas.openxmlformats.org/officeDocument/2006/relationships/hyperlink" Target="https://podminky.urs.cz/item/CS_URS_2021_02/998767103" TargetMode="External" /><Relationship Id="rId119" Type="http://schemas.openxmlformats.org/officeDocument/2006/relationships/hyperlink" Target="https://podminky.urs.cz/item/CS_URS_2021_02/771121011" TargetMode="External" /><Relationship Id="rId120" Type="http://schemas.openxmlformats.org/officeDocument/2006/relationships/hyperlink" Target="https://podminky.urs.cz/item/CS_URS_2021_02/771574273" TargetMode="External" /><Relationship Id="rId121" Type="http://schemas.openxmlformats.org/officeDocument/2006/relationships/hyperlink" Target="https://podminky.urs.cz/item/CS_URS_2021_02/59761428" TargetMode="External" /><Relationship Id="rId122" Type="http://schemas.openxmlformats.org/officeDocument/2006/relationships/hyperlink" Target="https://podminky.urs.cz/item/CS_URS_2021_02/771577112" TargetMode="External" /><Relationship Id="rId123" Type="http://schemas.openxmlformats.org/officeDocument/2006/relationships/hyperlink" Target="https://podminky.urs.cz/item/CS_URS_2021_02/771577114" TargetMode="External" /><Relationship Id="rId124" Type="http://schemas.openxmlformats.org/officeDocument/2006/relationships/hyperlink" Target="https://podminky.urs.cz/item/CS_URS_2021_02/771591241" TargetMode="External" /><Relationship Id="rId125" Type="http://schemas.openxmlformats.org/officeDocument/2006/relationships/hyperlink" Target="https://podminky.urs.cz/item/CS_URS_2021_02/771591242" TargetMode="External" /><Relationship Id="rId126" Type="http://schemas.openxmlformats.org/officeDocument/2006/relationships/hyperlink" Target="https://podminky.urs.cz/item/CS_URS_2021_02/771591264" TargetMode="External" /><Relationship Id="rId127" Type="http://schemas.openxmlformats.org/officeDocument/2006/relationships/hyperlink" Target="https://podminky.urs.cz/item/CS_URS_2021_02/998771103" TargetMode="External" /><Relationship Id="rId128" Type="http://schemas.openxmlformats.org/officeDocument/2006/relationships/hyperlink" Target="https://podminky.urs.cz/item/CS_URS_2021_02/776111311" TargetMode="External" /><Relationship Id="rId129" Type="http://schemas.openxmlformats.org/officeDocument/2006/relationships/hyperlink" Target="https://podminky.urs.cz/item/CS_URS_2021_02/776121111" TargetMode="External" /><Relationship Id="rId130" Type="http://schemas.openxmlformats.org/officeDocument/2006/relationships/hyperlink" Target="https://podminky.urs.cz/item/CS_URS_2021_02/776141112" TargetMode="External" /><Relationship Id="rId131" Type="http://schemas.openxmlformats.org/officeDocument/2006/relationships/hyperlink" Target="https://podminky.urs.cz/item/CS_URS_2021_02/776201811" TargetMode="External" /><Relationship Id="rId132" Type="http://schemas.openxmlformats.org/officeDocument/2006/relationships/hyperlink" Target="https://podminky.urs.cz/item/CS_URS_2021_02/776221111" TargetMode="External" /><Relationship Id="rId133" Type="http://schemas.openxmlformats.org/officeDocument/2006/relationships/hyperlink" Target="https://podminky.urs.cz/item/CS_URS_2021_02/776411111" TargetMode="External" /><Relationship Id="rId134" Type="http://schemas.openxmlformats.org/officeDocument/2006/relationships/hyperlink" Target="https://podminky.urs.cz/item/CS_URS_2021_02/28411004" TargetMode="External" /><Relationship Id="rId135" Type="http://schemas.openxmlformats.org/officeDocument/2006/relationships/hyperlink" Target="https://podminky.urs.cz/item/CS_URS_2021_02/776421311" TargetMode="External" /><Relationship Id="rId136" Type="http://schemas.openxmlformats.org/officeDocument/2006/relationships/hyperlink" Target="https://podminky.urs.cz/item/CS_URS_2021_02/553431-R" TargetMode="External" /><Relationship Id="rId137" Type="http://schemas.openxmlformats.org/officeDocument/2006/relationships/hyperlink" Target="https://podminky.urs.cz/item/CS_URS_2021_02/998776103" TargetMode="External" /><Relationship Id="rId138" Type="http://schemas.openxmlformats.org/officeDocument/2006/relationships/hyperlink" Target="https://podminky.urs.cz/item/CS_URS_2021_02/781471810" TargetMode="External" /><Relationship Id="rId139" Type="http://schemas.openxmlformats.org/officeDocument/2006/relationships/hyperlink" Target="https://podminky.urs.cz/item/CS_URS_2021_02/781474113" TargetMode="External" /><Relationship Id="rId140" Type="http://schemas.openxmlformats.org/officeDocument/2006/relationships/hyperlink" Target="https://podminky.urs.cz/item/CS_URS_2021_02/59761071" TargetMode="External" /><Relationship Id="rId141" Type="http://schemas.openxmlformats.org/officeDocument/2006/relationships/hyperlink" Target="https://podminky.urs.cz/item/CS_URS_2021_02/781491011" TargetMode="External" /><Relationship Id="rId142" Type="http://schemas.openxmlformats.org/officeDocument/2006/relationships/hyperlink" Target="https://podminky.urs.cz/item/CS_URS_2021_02/63465124" TargetMode="External" /><Relationship Id="rId143" Type="http://schemas.openxmlformats.org/officeDocument/2006/relationships/hyperlink" Target="https://podminky.urs.cz/item/CS_URS_2021_02/781494111" TargetMode="External" /><Relationship Id="rId144" Type="http://schemas.openxmlformats.org/officeDocument/2006/relationships/hyperlink" Target="https://podminky.urs.cz/item/CS_URS_2021_02/781494511" TargetMode="External" /><Relationship Id="rId145" Type="http://schemas.openxmlformats.org/officeDocument/2006/relationships/hyperlink" Target="https://podminky.urs.cz/item/CS_URS_2021_02/781495115" TargetMode="External" /><Relationship Id="rId146" Type="http://schemas.openxmlformats.org/officeDocument/2006/relationships/hyperlink" Target="https://podminky.urs.cz/item/CS_URS_2021_02/781495142" TargetMode="External" /><Relationship Id="rId147" Type="http://schemas.openxmlformats.org/officeDocument/2006/relationships/hyperlink" Target="https://podminky.urs.cz/item/CS_URS_2021_02/781495143" TargetMode="External" /><Relationship Id="rId148" Type="http://schemas.openxmlformats.org/officeDocument/2006/relationships/hyperlink" Target="https://podminky.urs.cz/item/CS_URS_2021_02/998781103" TargetMode="External" /><Relationship Id="rId149" Type="http://schemas.openxmlformats.org/officeDocument/2006/relationships/hyperlink" Target="https://podminky.urs.cz/item/CS_URS_2021_02/783317105" TargetMode="External" /><Relationship Id="rId150" Type="http://schemas.openxmlformats.org/officeDocument/2006/relationships/hyperlink" Target="https://podminky.urs.cz/item/CS_URS_2021_02/784121001" TargetMode="External" /><Relationship Id="rId151" Type="http://schemas.openxmlformats.org/officeDocument/2006/relationships/hyperlink" Target="https://podminky.urs.cz/item/CS_URS_2021_02/784181121" TargetMode="External" /><Relationship Id="rId152" Type="http://schemas.openxmlformats.org/officeDocument/2006/relationships/hyperlink" Target="https://podminky.urs.cz/item/CS_URS_2021_02/784221101" TargetMode="External" /><Relationship Id="rId153" Type="http://schemas.openxmlformats.org/officeDocument/2006/relationships/hyperlink" Target="https://podminky.urs.cz/item/CS_URS_2021_02/784221153" TargetMode="External" /><Relationship Id="rId154" Type="http://schemas.openxmlformats.org/officeDocument/2006/relationships/hyperlink" Target="https://podminky.urs.cz/item/CS_URS_2021_02/013254000" TargetMode="External" /><Relationship Id="rId1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200499_E2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'190501_B - pokoj typ B'!J30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'190501_B - pokoj typ B'!P107</f>
        <v>0</v>
      </c>
      <c r="AV55" s="121">
        <f>'190501_B - pokoj typ B'!J33</f>
        <v>0</v>
      </c>
      <c r="AW55" s="121">
        <f>'190501_B - pokoj typ B'!J34</f>
        <v>0</v>
      </c>
      <c r="AX55" s="121">
        <f>'190501_B - pokoj typ B'!J35</f>
        <v>0</v>
      </c>
      <c r="AY55" s="121">
        <f>'190501_B - pokoj typ B'!J36</f>
        <v>0</v>
      </c>
      <c r="AZ55" s="121">
        <f>'190501_B - pokoj typ B'!F33</f>
        <v>0</v>
      </c>
      <c r="BA55" s="121">
        <f>'190501_B - pokoj typ B'!F34</f>
        <v>0</v>
      </c>
      <c r="BB55" s="121">
        <f>'190501_B - pokoj typ B'!F35</f>
        <v>0</v>
      </c>
      <c r="BC55" s="121">
        <f>'190501_B - pokoj typ B'!F36</f>
        <v>0</v>
      </c>
      <c r="BD55" s="123">
        <f>'190501_B - pokoj typ B'!F37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f/ip9zln9YZZEO/k8vk/6WStngxLvPrZGukQ3gdotEDxhimjuLyOeY6SJ+g6AmO0tzM/DxwsLWy5UG4i2s8XjA==" hashValue="uqjs7U8NpoMPxmFTDvtYoXvIMgXdaQXvKnxhyrdJcxXe3ZER+GCkrXOFSLnsDgu1KDhnVGUvSYL0FKUzlPNSc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90501_B - pokoj typ B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Úprava koupelen na bezbariérové a nový evakuační výtah v DS Panorama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7. 11. 2022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35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38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ROUND(J107,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ROUND((SUM(BE107:BE893)),  2)</f>
        <v>0</v>
      </c>
      <c r="G33" s="39"/>
      <c r="H33" s="39"/>
      <c r="I33" s="145">
        <v>0.20999999999999999</v>
      </c>
      <c r="J33" s="144">
        <f>ROUND(((SUM(BE107:BE893))*I33),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ROUND((SUM(BF107:BF893)),  2)</f>
        <v>0</v>
      </c>
      <c r="G34" s="39"/>
      <c r="H34" s="39"/>
      <c r="I34" s="145">
        <v>0.14999999999999999</v>
      </c>
      <c r="J34" s="144">
        <f>ROUND(((SUM(BF107:BF893))*I34),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ROUND((SUM(BG107:BG893)),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ROUND((SUM(BH107:BH893)),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ROUND((SUM(BI107:BI893)),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Úprava koupelen na bezbariérové a nový evakuační výtah v DS Panorama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190501_B - pokoj typ B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7. 11. 2022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J107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J108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J109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J153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J228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J265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97</v>
      </c>
      <c r="E65" s="171"/>
      <c r="F65" s="171"/>
      <c r="G65" s="171"/>
      <c r="H65" s="171"/>
      <c r="I65" s="171"/>
      <c r="J65" s="172">
        <f>J282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2"/>
      <c r="C66" s="163"/>
      <c r="D66" s="164" t="s">
        <v>98</v>
      </c>
      <c r="E66" s="165"/>
      <c r="F66" s="165"/>
      <c r="G66" s="165"/>
      <c r="H66" s="165"/>
      <c r="I66" s="165"/>
      <c r="J66" s="166">
        <f>J286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J287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100</v>
      </c>
      <c r="E68" s="171"/>
      <c r="F68" s="171"/>
      <c r="G68" s="171"/>
      <c r="H68" s="171"/>
      <c r="I68" s="171"/>
      <c r="J68" s="172">
        <f>J317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101</v>
      </c>
      <c r="E69" s="171"/>
      <c r="F69" s="171"/>
      <c r="G69" s="171"/>
      <c r="H69" s="171"/>
      <c r="I69" s="171"/>
      <c r="J69" s="172">
        <f>J335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102</v>
      </c>
      <c r="E70" s="171"/>
      <c r="F70" s="171"/>
      <c r="G70" s="171"/>
      <c r="H70" s="171"/>
      <c r="I70" s="171"/>
      <c r="J70" s="172">
        <f>J368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103</v>
      </c>
      <c r="E71" s="171"/>
      <c r="F71" s="171"/>
      <c r="G71" s="171"/>
      <c r="H71" s="171"/>
      <c r="I71" s="171"/>
      <c r="J71" s="172">
        <f>J407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104</v>
      </c>
      <c r="E72" s="171"/>
      <c r="F72" s="171"/>
      <c r="G72" s="171"/>
      <c r="H72" s="171"/>
      <c r="I72" s="171"/>
      <c r="J72" s="172">
        <f>J458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105</v>
      </c>
      <c r="E73" s="171"/>
      <c r="F73" s="171"/>
      <c r="G73" s="171"/>
      <c r="H73" s="171"/>
      <c r="I73" s="171"/>
      <c r="J73" s="172">
        <f>J465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106</v>
      </c>
      <c r="E74" s="171"/>
      <c r="F74" s="171"/>
      <c r="G74" s="171"/>
      <c r="H74" s="171"/>
      <c r="I74" s="171"/>
      <c r="J74" s="172">
        <f>J492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107</v>
      </c>
      <c r="E75" s="171"/>
      <c r="F75" s="171"/>
      <c r="G75" s="171"/>
      <c r="H75" s="171"/>
      <c r="I75" s="171"/>
      <c r="J75" s="172">
        <f>J503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108</v>
      </c>
      <c r="E76" s="171"/>
      <c r="F76" s="171"/>
      <c r="G76" s="171"/>
      <c r="H76" s="171"/>
      <c r="I76" s="171"/>
      <c r="J76" s="172">
        <f>J580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109</v>
      </c>
      <c r="E77" s="171"/>
      <c r="F77" s="171"/>
      <c r="G77" s="171"/>
      <c r="H77" s="171"/>
      <c r="I77" s="171"/>
      <c r="J77" s="172">
        <f>J605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110</v>
      </c>
      <c r="E78" s="171"/>
      <c r="F78" s="171"/>
      <c r="G78" s="171"/>
      <c r="H78" s="171"/>
      <c r="I78" s="171"/>
      <c r="J78" s="172">
        <f>J646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8"/>
      <c r="C79" s="169"/>
      <c r="D79" s="170" t="s">
        <v>111</v>
      </c>
      <c r="E79" s="171"/>
      <c r="F79" s="171"/>
      <c r="G79" s="171"/>
      <c r="H79" s="171"/>
      <c r="I79" s="171"/>
      <c r="J79" s="172">
        <f>J660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8"/>
      <c r="C80" s="169"/>
      <c r="D80" s="170" t="s">
        <v>112</v>
      </c>
      <c r="E80" s="171"/>
      <c r="F80" s="171"/>
      <c r="G80" s="171"/>
      <c r="H80" s="171"/>
      <c r="I80" s="171"/>
      <c r="J80" s="172">
        <f>J716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8"/>
      <c r="C81" s="169"/>
      <c r="D81" s="170" t="s">
        <v>113</v>
      </c>
      <c r="E81" s="171"/>
      <c r="F81" s="171"/>
      <c r="G81" s="171"/>
      <c r="H81" s="171"/>
      <c r="I81" s="171"/>
      <c r="J81" s="172">
        <f>J729</f>
        <v>0</v>
      </c>
      <c r="K81" s="169"/>
      <c r="L81" s="17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8"/>
      <c r="C82" s="169"/>
      <c r="D82" s="170" t="s">
        <v>114</v>
      </c>
      <c r="E82" s="171"/>
      <c r="F82" s="171"/>
      <c r="G82" s="171"/>
      <c r="H82" s="171"/>
      <c r="I82" s="171"/>
      <c r="J82" s="172">
        <f>J764</f>
        <v>0</v>
      </c>
      <c r="K82" s="169"/>
      <c r="L82" s="17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8"/>
      <c r="C83" s="169"/>
      <c r="D83" s="170" t="s">
        <v>115</v>
      </c>
      <c r="E83" s="171"/>
      <c r="F83" s="171"/>
      <c r="G83" s="171"/>
      <c r="H83" s="171"/>
      <c r="I83" s="171"/>
      <c r="J83" s="172">
        <f>J808</f>
        <v>0</v>
      </c>
      <c r="K83" s="169"/>
      <c r="L83" s="17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8"/>
      <c r="C84" s="169"/>
      <c r="D84" s="170" t="s">
        <v>116</v>
      </c>
      <c r="E84" s="171"/>
      <c r="F84" s="171"/>
      <c r="G84" s="171"/>
      <c r="H84" s="171"/>
      <c r="I84" s="171"/>
      <c r="J84" s="172">
        <f>J857</f>
        <v>0</v>
      </c>
      <c r="K84" s="169"/>
      <c r="L84" s="17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8"/>
      <c r="C85" s="169"/>
      <c r="D85" s="170" t="s">
        <v>117</v>
      </c>
      <c r="E85" s="171"/>
      <c r="F85" s="171"/>
      <c r="G85" s="171"/>
      <c r="H85" s="171"/>
      <c r="I85" s="171"/>
      <c r="J85" s="172">
        <f>J863</f>
        <v>0</v>
      </c>
      <c r="K85" s="169"/>
      <c r="L85" s="17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2"/>
      <c r="C86" s="163"/>
      <c r="D86" s="164" t="s">
        <v>118</v>
      </c>
      <c r="E86" s="165"/>
      <c r="F86" s="165"/>
      <c r="G86" s="165"/>
      <c r="H86" s="165"/>
      <c r="I86" s="165"/>
      <c r="J86" s="166">
        <f>J889</f>
        <v>0</v>
      </c>
      <c r="K86" s="163"/>
      <c r="L86" s="167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10" customFormat="1" ht="19.92" customHeight="1">
      <c r="A87" s="10"/>
      <c r="B87" s="168"/>
      <c r="C87" s="169"/>
      <c r="D87" s="170" t="s">
        <v>119</v>
      </c>
      <c r="E87" s="171"/>
      <c r="F87" s="171"/>
      <c r="G87" s="171"/>
      <c r="H87" s="171"/>
      <c r="I87" s="171"/>
      <c r="J87" s="172">
        <f>J890</f>
        <v>0</v>
      </c>
      <c r="K87" s="169"/>
      <c r="L87" s="17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4" t="s">
        <v>120</v>
      </c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16</v>
      </c>
      <c r="D96" s="41"/>
      <c r="E96" s="41"/>
      <c r="F96" s="41"/>
      <c r="G96" s="41"/>
      <c r="H96" s="41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57" t="str">
        <f>E7</f>
        <v>Úprava koupelen na bezbariérové a nový evakuační výtah v DS Panorama</v>
      </c>
      <c r="F97" s="33"/>
      <c r="G97" s="33"/>
      <c r="H97" s="33"/>
      <c r="I97" s="41"/>
      <c r="J97" s="41"/>
      <c r="K97" s="41"/>
      <c r="L97" s="131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86</v>
      </c>
      <c r="D98" s="41"/>
      <c r="E98" s="41"/>
      <c r="F98" s="41"/>
      <c r="G98" s="41"/>
      <c r="H98" s="41"/>
      <c r="I98" s="41"/>
      <c r="J98" s="41"/>
      <c r="K98" s="41"/>
      <c r="L98" s="131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6.5" customHeight="1">
      <c r="A99" s="39"/>
      <c r="B99" s="40"/>
      <c r="C99" s="41"/>
      <c r="D99" s="41"/>
      <c r="E99" s="70" t="str">
        <f>E9</f>
        <v>190501_B - pokoj typ B</v>
      </c>
      <c r="F99" s="41"/>
      <c r="G99" s="41"/>
      <c r="H99" s="41"/>
      <c r="I99" s="41"/>
      <c r="J99" s="41"/>
      <c r="K99" s="41"/>
      <c r="L99" s="131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31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2" customHeight="1">
      <c r="A101" s="39"/>
      <c r="B101" s="40"/>
      <c r="C101" s="33" t="s">
        <v>21</v>
      </c>
      <c r="D101" s="41"/>
      <c r="E101" s="41"/>
      <c r="F101" s="28" t="str">
        <f>F12</f>
        <v>U Penzionu 1711</v>
      </c>
      <c r="G101" s="41"/>
      <c r="H101" s="41"/>
      <c r="I101" s="33" t="s">
        <v>23</v>
      </c>
      <c r="J101" s="73" t="str">
        <f>IF(J12="","",J12)</f>
        <v>7. 11. 2022</v>
      </c>
      <c r="K101" s="41"/>
      <c r="L101" s="131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1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5.65" customHeight="1">
      <c r="A103" s="39"/>
      <c r="B103" s="40"/>
      <c r="C103" s="33" t="s">
        <v>25</v>
      </c>
      <c r="D103" s="41"/>
      <c r="E103" s="41"/>
      <c r="F103" s="28" t="str">
        <f>E15</f>
        <v>Centrum sociálních služeb Tachov, p.o.</v>
      </c>
      <c r="G103" s="41"/>
      <c r="H103" s="41"/>
      <c r="I103" s="33" t="s">
        <v>32</v>
      </c>
      <c r="J103" s="37" t="str">
        <f>E21</f>
        <v>S P I R A L spol. s r. o.</v>
      </c>
      <c r="K103" s="41"/>
      <c r="L103" s="131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5.15" customHeight="1">
      <c r="A104" s="39"/>
      <c r="B104" s="40"/>
      <c r="C104" s="33" t="s">
        <v>30</v>
      </c>
      <c r="D104" s="41"/>
      <c r="E104" s="41"/>
      <c r="F104" s="28" t="str">
        <f>IF(E18="","",E18)</f>
        <v>Vyplň údaj</v>
      </c>
      <c r="G104" s="41"/>
      <c r="H104" s="41"/>
      <c r="I104" s="33" t="s">
        <v>37</v>
      </c>
      <c r="J104" s="37" t="str">
        <f>E24</f>
        <v>ing. Pavel Kodýtek</v>
      </c>
      <c r="K104" s="41"/>
      <c r="L104" s="131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0.32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131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11" customFormat="1" ht="29.28" customHeight="1">
      <c r="A106" s="174"/>
      <c r="B106" s="175"/>
      <c r="C106" s="176" t="s">
        <v>121</v>
      </c>
      <c r="D106" s="177" t="s">
        <v>60</v>
      </c>
      <c r="E106" s="177" t="s">
        <v>56</v>
      </c>
      <c r="F106" s="177" t="s">
        <v>57</v>
      </c>
      <c r="G106" s="177" t="s">
        <v>122</v>
      </c>
      <c r="H106" s="177" t="s">
        <v>123</v>
      </c>
      <c r="I106" s="177" t="s">
        <v>124</v>
      </c>
      <c r="J106" s="177" t="s">
        <v>90</v>
      </c>
      <c r="K106" s="178" t="s">
        <v>125</v>
      </c>
      <c r="L106" s="179"/>
      <c r="M106" s="93" t="s">
        <v>19</v>
      </c>
      <c r="N106" s="94" t="s">
        <v>45</v>
      </c>
      <c r="O106" s="94" t="s">
        <v>126</v>
      </c>
      <c r="P106" s="94" t="s">
        <v>127</v>
      </c>
      <c r="Q106" s="94" t="s">
        <v>128</v>
      </c>
      <c r="R106" s="94" t="s">
        <v>129</v>
      </c>
      <c r="S106" s="94" t="s">
        <v>130</v>
      </c>
      <c r="T106" s="95" t="s">
        <v>131</v>
      </c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</row>
    <row r="107" s="2" customFormat="1" ht="22.8" customHeight="1">
      <c r="A107" s="39"/>
      <c r="B107" s="40"/>
      <c r="C107" s="100" t="s">
        <v>132</v>
      </c>
      <c r="D107" s="41"/>
      <c r="E107" s="41"/>
      <c r="F107" s="41"/>
      <c r="G107" s="41"/>
      <c r="H107" s="41"/>
      <c r="I107" s="41"/>
      <c r="J107" s="180">
        <f>BK107</f>
        <v>0</v>
      </c>
      <c r="K107" s="41"/>
      <c r="L107" s="45"/>
      <c r="M107" s="96"/>
      <c r="N107" s="181"/>
      <c r="O107" s="97"/>
      <c r="P107" s="182">
        <f>P108+P286+P889</f>
        <v>0</v>
      </c>
      <c r="Q107" s="97"/>
      <c r="R107" s="182">
        <f>R108+R286+R889</f>
        <v>56.838922836799796</v>
      </c>
      <c r="S107" s="97"/>
      <c r="T107" s="183">
        <f>T108+T286+T889</f>
        <v>100.30938232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74</v>
      </c>
      <c r="AU107" s="18" t="s">
        <v>91</v>
      </c>
      <c r="BK107" s="184">
        <f>BK108+BK286+BK889</f>
        <v>0</v>
      </c>
    </row>
    <row r="108" s="12" customFormat="1" ht="25.92" customHeight="1">
      <c r="A108" s="12"/>
      <c r="B108" s="185"/>
      <c r="C108" s="186"/>
      <c r="D108" s="187" t="s">
        <v>74</v>
      </c>
      <c r="E108" s="188" t="s">
        <v>133</v>
      </c>
      <c r="F108" s="188" t="s">
        <v>134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P109+P153+P228+P265+P282</f>
        <v>0</v>
      </c>
      <c r="Q108" s="193"/>
      <c r="R108" s="194">
        <f>R109+R153+R228+R265+R282</f>
        <v>46.648807230449798</v>
      </c>
      <c r="S108" s="193"/>
      <c r="T108" s="195">
        <f>T109+T153+T228+T265+T282</f>
        <v>92.096939999999989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83</v>
      </c>
      <c r="AT108" s="197" t="s">
        <v>74</v>
      </c>
      <c r="AU108" s="197" t="s">
        <v>75</v>
      </c>
      <c r="AY108" s="196" t="s">
        <v>135</v>
      </c>
      <c r="BK108" s="198">
        <f>BK109+BK153+BK228+BK265+BK282</f>
        <v>0</v>
      </c>
    </row>
    <row r="109" s="12" customFormat="1" ht="22.8" customHeight="1">
      <c r="A109" s="12"/>
      <c r="B109" s="185"/>
      <c r="C109" s="186"/>
      <c r="D109" s="187" t="s">
        <v>74</v>
      </c>
      <c r="E109" s="199" t="s">
        <v>136</v>
      </c>
      <c r="F109" s="199" t="s">
        <v>137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SUM(P110:P152)</f>
        <v>0</v>
      </c>
      <c r="Q109" s="193"/>
      <c r="R109" s="194">
        <f>SUM(R110:R152)</f>
        <v>19.050195500000001</v>
      </c>
      <c r="S109" s="193"/>
      <c r="T109" s="195">
        <f>SUM(T110:T152)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83</v>
      </c>
      <c r="AT109" s="197" t="s">
        <v>74</v>
      </c>
      <c r="AU109" s="197" t="s">
        <v>83</v>
      </c>
      <c r="AY109" s="196" t="s">
        <v>135</v>
      </c>
      <c r="BK109" s="198">
        <f>SUM(BK110:BK152)</f>
        <v>0</v>
      </c>
    </row>
    <row r="110" s="2" customFormat="1" ht="16.5" customHeight="1">
      <c r="A110" s="39"/>
      <c r="B110" s="40"/>
      <c r="C110" s="201" t="s">
        <v>83</v>
      </c>
      <c r="D110" s="201" t="s">
        <v>138</v>
      </c>
      <c r="E110" s="202" t="s">
        <v>139</v>
      </c>
      <c r="F110" s="203" t="s">
        <v>140</v>
      </c>
      <c r="G110" s="204" t="s">
        <v>141</v>
      </c>
      <c r="H110" s="205">
        <v>15</v>
      </c>
      <c r="I110" s="206"/>
      <c r="J110" s="207">
        <f>ROUND(I110*H110,2)</f>
        <v>0</v>
      </c>
      <c r="K110" s="203" t="s">
        <v>142</v>
      </c>
      <c r="L110" s="45"/>
      <c r="M110" s="208" t="s">
        <v>19</v>
      </c>
      <c r="N110" s="209" t="s">
        <v>47</v>
      </c>
      <c r="O110" s="85"/>
      <c r="P110" s="210">
        <f>O110*H110</f>
        <v>0</v>
      </c>
      <c r="Q110" s="210">
        <v>0.027105500000000001</v>
      </c>
      <c r="R110" s="210">
        <f>Q110*H110</f>
        <v>0.40658250000000001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143</v>
      </c>
      <c r="AT110" s="212" t="s">
        <v>138</v>
      </c>
      <c r="AU110" s="212" t="s">
        <v>144</v>
      </c>
      <c r="AY110" s="18" t="s">
        <v>135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144</v>
      </c>
      <c r="BK110" s="213">
        <f>ROUND(I110*H110,2)</f>
        <v>0</v>
      </c>
      <c r="BL110" s="18" t="s">
        <v>143</v>
      </c>
      <c r="BM110" s="212" t="s">
        <v>145</v>
      </c>
    </row>
    <row r="111" s="2" customFormat="1">
      <c r="A111" s="39"/>
      <c r="B111" s="40"/>
      <c r="C111" s="41"/>
      <c r="D111" s="214" t="s">
        <v>146</v>
      </c>
      <c r="E111" s="41"/>
      <c r="F111" s="215" t="s">
        <v>147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144</v>
      </c>
    </row>
    <row r="112" s="2" customFormat="1">
      <c r="A112" s="39"/>
      <c r="B112" s="40"/>
      <c r="C112" s="41"/>
      <c r="D112" s="219" t="s">
        <v>148</v>
      </c>
      <c r="E112" s="41"/>
      <c r="F112" s="220" t="s">
        <v>149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144</v>
      </c>
    </row>
    <row r="113" s="13" customFormat="1">
      <c r="A113" s="13"/>
      <c r="B113" s="221"/>
      <c r="C113" s="222"/>
      <c r="D113" s="214" t="s">
        <v>150</v>
      </c>
      <c r="E113" s="223" t="s">
        <v>19</v>
      </c>
      <c r="F113" s="224" t="s">
        <v>151</v>
      </c>
      <c r="G113" s="222"/>
      <c r="H113" s="225">
        <v>15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150</v>
      </c>
      <c r="AU113" s="231" t="s">
        <v>144</v>
      </c>
      <c r="AV113" s="13" t="s">
        <v>144</v>
      </c>
      <c r="AW113" s="13" t="s">
        <v>36</v>
      </c>
      <c r="AX113" s="13" t="s">
        <v>83</v>
      </c>
      <c r="AY113" s="231" t="s">
        <v>135</v>
      </c>
    </row>
    <row r="114" s="2" customFormat="1" ht="16.5" customHeight="1">
      <c r="A114" s="39"/>
      <c r="B114" s="40"/>
      <c r="C114" s="201" t="s">
        <v>144</v>
      </c>
      <c r="D114" s="201" t="s">
        <v>138</v>
      </c>
      <c r="E114" s="202" t="s">
        <v>152</v>
      </c>
      <c r="F114" s="203" t="s">
        <v>153</v>
      </c>
      <c r="G114" s="204" t="s">
        <v>141</v>
      </c>
      <c r="H114" s="205">
        <v>5</v>
      </c>
      <c r="I114" s="206"/>
      <c r="J114" s="207">
        <f>ROUND(I114*H114,2)</f>
        <v>0</v>
      </c>
      <c r="K114" s="203" t="s">
        <v>142</v>
      </c>
      <c r="L114" s="45"/>
      <c r="M114" s="208" t="s">
        <v>19</v>
      </c>
      <c r="N114" s="209" t="s">
        <v>47</v>
      </c>
      <c r="O114" s="85"/>
      <c r="P114" s="210">
        <f>O114*H114</f>
        <v>0</v>
      </c>
      <c r="Q114" s="210">
        <v>0.031322000000000003</v>
      </c>
      <c r="R114" s="210">
        <f>Q114*H114</f>
        <v>0.15661000000000003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143</v>
      </c>
      <c r="AT114" s="212" t="s">
        <v>138</v>
      </c>
      <c r="AU114" s="212" t="s">
        <v>144</v>
      </c>
      <c r="AY114" s="18" t="s">
        <v>135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144</v>
      </c>
      <c r="BK114" s="213">
        <f>ROUND(I114*H114,2)</f>
        <v>0</v>
      </c>
      <c r="BL114" s="18" t="s">
        <v>143</v>
      </c>
      <c r="BM114" s="212" t="s">
        <v>154</v>
      </c>
    </row>
    <row r="115" s="2" customFormat="1">
      <c r="A115" s="39"/>
      <c r="B115" s="40"/>
      <c r="C115" s="41"/>
      <c r="D115" s="214" t="s">
        <v>146</v>
      </c>
      <c r="E115" s="41"/>
      <c r="F115" s="215" t="s">
        <v>155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144</v>
      </c>
    </row>
    <row r="116" s="2" customFormat="1">
      <c r="A116" s="39"/>
      <c r="B116" s="40"/>
      <c r="C116" s="41"/>
      <c r="D116" s="219" t="s">
        <v>148</v>
      </c>
      <c r="E116" s="41"/>
      <c r="F116" s="220" t="s">
        <v>156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144</v>
      </c>
    </row>
    <row r="117" s="13" customFormat="1">
      <c r="A117" s="13"/>
      <c r="B117" s="221"/>
      <c r="C117" s="222"/>
      <c r="D117" s="214" t="s">
        <v>150</v>
      </c>
      <c r="E117" s="223" t="s">
        <v>19</v>
      </c>
      <c r="F117" s="224" t="s">
        <v>157</v>
      </c>
      <c r="G117" s="222"/>
      <c r="H117" s="225">
        <v>5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150</v>
      </c>
      <c r="AU117" s="231" t="s">
        <v>144</v>
      </c>
      <c r="AV117" s="13" t="s">
        <v>144</v>
      </c>
      <c r="AW117" s="13" t="s">
        <v>36</v>
      </c>
      <c r="AX117" s="13" t="s">
        <v>83</v>
      </c>
      <c r="AY117" s="231" t="s">
        <v>135</v>
      </c>
    </row>
    <row r="118" s="2" customFormat="1" ht="16.5" customHeight="1">
      <c r="A118" s="39"/>
      <c r="B118" s="40"/>
      <c r="C118" s="201" t="s">
        <v>136</v>
      </c>
      <c r="D118" s="201" t="s">
        <v>138</v>
      </c>
      <c r="E118" s="202" t="s">
        <v>158</v>
      </c>
      <c r="F118" s="203" t="s">
        <v>159</v>
      </c>
      <c r="G118" s="204" t="s">
        <v>141</v>
      </c>
      <c r="H118" s="205">
        <v>10</v>
      </c>
      <c r="I118" s="206"/>
      <c r="J118" s="207">
        <f>ROUND(I118*H118,2)</f>
        <v>0</v>
      </c>
      <c r="K118" s="203" t="s">
        <v>142</v>
      </c>
      <c r="L118" s="45"/>
      <c r="M118" s="208" t="s">
        <v>19</v>
      </c>
      <c r="N118" s="209" t="s">
        <v>47</v>
      </c>
      <c r="O118" s="85"/>
      <c r="P118" s="210">
        <f>O118*H118</f>
        <v>0</v>
      </c>
      <c r="Q118" s="210">
        <v>0.040550500000000003</v>
      </c>
      <c r="R118" s="210">
        <f>Q118*H118</f>
        <v>0.405505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143</v>
      </c>
      <c r="AT118" s="212" t="s">
        <v>138</v>
      </c>
      <c r="AU118" s="212" t="s">
        <v>144</v>
      </c>
      <c r="AY118" s="18" t="s">
        <v>135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144</v>
      </c>
      <c r="BK118" s="213">
        <f>ROUND(I118*H118,2)</f>
        <v>0</v>
      </c>
      <c r="BL118" s="18" t="s">
        <v>143</v>
      </c>
      <c r="BM118" s="212" t="s">
        <v>160</v>
      </c>
    </row>
    <row r="119" s="2" customFormat="1">
      <c r="A119" s="39"/>
      <c r="B119" s="40"/>
      <c r="C119" s="41"/>
      <c r="D119" s="214" t="s">
        <v>146</v>
      </c>
      <c r="E119" s="41"/>
      <c r="F119" s="215" t="s">
        <v>161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144</v>
      </c>
    </row>
    <row r="120" s="2" customFormat="1">
      <c r="A120" s="39"/>
      <c r="B120" s="40"/>
      <c r="C120" s="41"/>
      <c r="D120" s="219" t="s">
        <v>148</v>
      </c>
      <c r="E120" s="41"/>
      <c r="F120" s="220" t="s">
        <v>162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144</v>
      </c>
    </row>
    <row r="121" s="13" customFormat="1">
      <c r="A121" s="13"/>
      <c r="B121" s="221"/>
      <c r="C121" s="222"/>
      <c r="D121" s="214" t="s">
        <v>150</v>
      </c>
      <c r="E121" s="223" t="s">
        <v>19</v>
      </c>
      <c r="F121" s="224" t="s">
        <v>163</v>
      </c>
      <c r="G121" s="222"/>
      <c r="H121" s="225">
        <v>10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150</v>
      </c>
      <c r="AU121" s="231" t="s">
        <v>144</v>
      </c>
      <c r="AV121" s="13" t="s">
        <v>144</v>
      </c>
      <c r="AW121" s="13" t="s">
        <v>36</v>
      </c>
      <c r="AX121" s="13" t="s">
        <v>83</v>
      </c>
      <c r="AY121" s="231" t="s">
        <v>135</v>
      </c>
    </row>
    <row r="122" s="2" customFormat="1" ht="16.5" customHeight="1">
      <c r="A122" s="39"/>
      <c r="B122" s="40"/>
      <c r="C122" s="201" t="s">
        <v>143</v>
      </c>
      <c r="D122" s="201" t="s">
        <v>138</v>
      </c>
      <c r="E122" s="202" t="s">
        <v>164</v>
      </c>
      <c r="F122" s="203" t="s">
        <v>165</v>
      </c>
      <c r="G122" s="204" t="s">
        <v>166</v>
      </c>
      <c r="H122" s="205">
        <v>15</v>
      </c>
      <c r="I122" s="206"/>
      <c r="J122" s="207">
        <f>ROUND(I122*H122,2)</f>
        <v>0</v>
      </c>
      <c r="K122" s="203" t="s">
        <v>142</v>
      </c>
      <c r="L122" s="45"/>
      <c r="M122" s="208" t="s">
        <v>19</v>
      </c>
      <c r="N122" s="209" t="s">
        <v>47</v>
      </c>
      <c r="O122" s="85"/>
      <c r="P122" s="210">
        <f>O122*H122</f>
        <v>0</v>
      </c>
      <c r="Q122" s="210">
        <v>0.25364999999999999</v>
      </c>
      <c r="R122" s="210">
        <f>Q122*H122</f>
        <v>3.8047499999999999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143</v>
      </c>
      <c r="AT122" s="212" t="s">
        <v>138</v>
      </c>
      <c r="AU122" s="212" t="s">
        <v>144</v>
      </c>
      <c r="AY122" s="18" t="s">
        <v>135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144</v>
      </c>
      <c r="BK122" s="213">
        <f>ROUND(I122*H122,2)</f>
        <v>0</v>
      </c>
      <c r="BL122" s="18" t="s">
        <v>143</v>
      </c>
      <c r="BM122" s="212" t="s">
        <v>167</v>
      </c>
    </row>
    <row r="123" s="2" customFormat="1">
      <c r="A123" s="39"/>
      <c r="B123" s="40"/>
      <c r="C123" s="41"/>
      <c r="D123" s="214" t="s">
        <v>146</v>
      </c>
      <c r="E123" s="41"/>
      <c r="F123" s="215" t="s">
        <v>168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144</v>
      </c>
    </row>
    <row r="124" s="2" customFormat="1">
      <c r="A124" s="39"/>
      <c r="B124" s="40"/>
      <c r="C124" s="41"/>
      <c r="D124" s="219" t="s">
        <v>148</v>
      </c>
      <c r="E124" s="41"/>
      <c r="F124" s="220" t="s">
        <v>169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148</v>
      </c>
      <c r="AU124" s="18" t="s">
        <v>144</v>
      </c>
    </row>
    <row r="125" s="14" customFormat="1">
      <c r="A125" s="14"/>
      <c r="B125" s="232"/>
      <c r="C125" s="233"/>
      <c r="D125" s="214" t="s">
        <v>150</v>
      </c>
      <c r="E125" s="234" t="s">
        <v>19</v>
      </c>
      <c r="F125" s="235" t="s">
        <v>170</v>
      </c>
      <c r="G125" s="233"/>
      <c r="H125" s="234" t="s">
        <v>19</v>
      </c>
      <c r="I125" s="236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150</v>
      </c>
      <c r="AU125" s="241" t="s">
        <v>144</v>
      </c>
      <c r="AV125" s="14" t="s">
        <v>83</v>
      </c>
      <c r="AW125" s="14" t="s">
        <v>36</v>
      </c>
      <c r="AX125" s="14" t="s">
        <v>75</v>
      </c>
      <c r="AY125" s="241" t="s">
        <v>135</v>
      </c>
    </row>
    <row r="126" s="13" customFormat="1">
      <c r="A126" s="13"/>
      <c r="B126" s="221"/>
      <c r="C126" s="222"/>
      <c r="D126" s="214" t="s">
        <v>150</v>
      </c>
      <c r="E126" s="223" t="s">
        <v>19</v>
      </c>
      <c r="F126" s="224" t="s">
        <v>171</v>
      </c>
      <c r="G126" s="222"/>
      <c r="H126" s="225">
        <v>9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150</v>
      </c>
      <c r="AU126" s="231" t="s">
        <v>144</v>
      </c>
      <c r="AV126" s="13" t="s">
        <v>144</v>
      </c>
      <c r="AW126" s="13" t="s">
        <v>36</v>
      </c>
      <c r="AX126" s="13" t="s">
        <v>75</v>
      </c>
      <c r="AY126" s="231" t="s">
        <v>135</v>
      </c>
    </row>
    <row r="127" s="14" customFormat="1">
      <c r="A127" s="14"/>
      <c r="B127" s="232"/>
      <c r="C127" s="233"/>
      <c r="D127" s="214" t="s">
        <v>150</v>
      </c>
      <c r="E127" s="234" t="s">
        <v>19</v>
      </c>
      <c r="F127" s="235" t="s">
        <v>172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150</v>
      </c>
      <c r="AU127" s="241" t="s">
        <v>144</v>
      </c>
      <c r="AV127" s="14" t="s">
        <v>83</v>
      </c>
      <c r="AW127" s="14" t="s">
        <v>36</v>
      </c>
      <c r="AX127" s="14" t="s">
        <v>75</v>
      </c>
      <c r="AY127" s="241" t="s">
        <v>135</v>
      </c>
    </row>
    <row r="128" s="13" customFormat="1">
      <c r="A128" s="13"/>
      <c r="B128" s="221"/>
      <c r="C128" s="222"/>
      <c r="D128" s="214" t="s">
        <v>150</v>
      </c>
      <c r="E128" s="223" t="s">
        <v>19</v>
      </c>
      <c r="F128" s="224" t="s">
        <v>173</v>
      </c>
      <c r="G128" s="222"/>
      <c r="H128" s="225">
        <v>6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150</v>
      </c>
      <c r="AU128" s="231" t="s">
        <v>144</v>
      </c>
      <c r="AV128" s="13" t="s">
        <v>144</v>
      </c>
      <c r="AW128" s="13" t="s">
        <v>36</v>
      </c>
      <c r="AX128" s="13" t="s">
        <v>75</v>
      </c>
      <c r="AY128" s="231" t="s">
        <v>135</v>
      </c>
    </row>
    <row r="129" s="15" customFormat="1">
      <c r="A129" s="15"/>
      <c r="B129" s="242"/>
      <c r="C129" s="243"/>
      <c r="D129" s="214" t="s">
        <v>150</v>
      </c>
      <c r="E129" s="244" t="s">
        <v>19</v>
      </c>
      <c r="F129" s="245" t="s">
        <v>174</v>
      </c>
      <c r="G129" s="243"/>
      <c r="H129" s="246">
        <v>15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2" t="s">
        <v>150</v>
      </c>
      <c r="AU129" s="252" t="s">
        <v>144</v>
      </c>
      <c r="AV129" s="15" t="s">
        <v>143</v>
      </c>
      <c r="AW129" s="15" t="s">
        <v>36</v>
      </c>
      <c r="AX129" s="15" t="s">
        <v>83</v>
      </c>
      <c r="AY129" s="252" t="s">
        <v>135</v>
      </c>
    </row>
    <row r="130" s="2" customFormat="1" ht="16.5" customHeight="1">
      <c r="A130" s="39"/>
      <c r="B130" s="40"/>
      <c r="C130" s="201" t="s">
        <v>175</v>
      </c>
      <c r="D130" s="201" t="s">
        <v>138</v>
      </c>
      <c r="E130" s="202" t="s">
        <v>176</v>
      </c>
      <c r="F130" s="203" t="s">
        <v>177</v>
      </c>
      <c r="G130" s="204" t="s">
        <v>166</v>
      </c>
      <c r="H130" s="205">
        <v>4</v>
      </c>
      <c r="I130" s="206"/>
      <c r="J130" s="207">
        <f>ROUND(I130*H130,2)</f>
        <v>0</v>
      </c>
      <c r="K130" s="203" t="s">
        <v>142</v>
      </c>
      <c r="L130" s="45"/>
      <c r="M130" s="208" t="s">
        <v>19</v>
      </c>
      <c r="N130" s="209" t="s">
        <v>47</v>
      </c>
      <c r="O130" s="85"/>
      <c r="P130" s="210">
        <f>O130*H130</f>
        <v>0</v>
      </c>
      <c r="Q130" s="210">
        <v>0.23458000000000001</v>
      </c>
      <c r="R130" s="210">
        <f>Q130*H130</f>
        <v>0.93832000000000004</v>
      </c>
      <c r="S130" s="210">
        <v>0</v>
      </c>
      <c r="T130" s="21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2" t="s">
        <v>143</v>
      </c>
      <c r="AT130" s="212" t="s">
        <v>138</v>
      </c>
      <c r="AU130" s="212" t="s">
        <v>144</v>
      </c>
      <c r="AY130" s="18" t="s">
        <v>135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144</v>
      </c>
      <c r="BK130" s="213">
        <f>ROUND(I130*H130,2)</f>
        <v>0</v>
      </c>
      <c r="BL130" s="18" t="s">
        <v>143</v>
      </c>
      <c r="BM130" s="212" t="s">
        <v>178</v>
      </c>
    </row>
    <row r="131" s="2" customFormat="1">
      <c r="A131" s="39"/>
      <c r="B131" s="40"/>
      <c r="C131" s="41"/>
      <c r="D131" s="214" t="s">
        <v>146</v>
      </c>
      <c r="E131" s="41"/>
      <c r="F131" s="215" t="s">
        <v>179</v>
      </c>
      <c r="G131" s="41"/>
      <c r="H131" s="41"/>
      <c r="I131" s="216"/>
      <c r="J131" s="41"/>
      <c r="K131" s="41"/>
      <c r="L131" s="45"/>
      <c r="M131" s="217"/>
      <c r="N131" s="218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144</v>
      </c>
    </row>
    <row r="132" s="2" customFormat="1">
      <c r="A132" s="39"/>
      <c r="B132" s="40"/>
      <c r="C132" s="41"/>
      <c r="D132" s="219" t="s">
        <v>148</v>
      </c>
      <c r="E132" s="41"/>
      <c r="F132" s="220" t="s">
        <v>180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144</v>
      </c>
    </row>
    <row r="133" s="14" customFormat="1">
      <c r="A133" s="14"/>
      <c r="B133" s="232"/>
      <c r="C133" s="233"/>
      <c r="D133" s="214" t="s">
        <v>150</v>
      </c>
      <c r="E133" s="234" t="s">
        <v>19</v>
      </c>
      <c r="F133" s="235" t="s">
        <v>181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150</v>
      </c>
      <c r="AU133" s="241" t="s">
        <v>144</v>
      </c>
      <c r="AV133" s="14" t="s">
        <v>83</v>
      </c>
      <c r="AW133" s="14" t="s">
        <v>36</v>
      </c>
      <c r="AX133" s="14" t="s">
        <v>75</v>
      </c>
      <c r="AY133" s="241" t="s">
        <v>135</v>
      </c>
    </row>
    <row r="134" s="13" customFormat="1">
      <c r="A134" s="13"/>
      <c r="B134" s="221"/>
      <c r="C134" s="222"/>
      <c r="D134" s="214" t="s">
        <v>150</v>
      </c>
      <c r="E134" s="223" t="s">
        <v>19</v>
      </c>
      <c r="F134" s="224" t="s">
        <v>182</v>
      </c>
      <c r="G134" s="222"/>
      <c r="H134" s="225">
        <v>4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150</v>
      </c>
      <c r="AU134" s="231" t="s">
        <v>144</v>
      </c>
      <c r="AV134" s="13" t="s">
        <v>144</v>
      </c>
      <c r="AW134" s="13" t="s">
        <v>36</v>
      </c>
      <c r="AX134" s="13" t="s">
        <v>83</v>
      </c>
      <c r="AY134" s="231" t="s">
        <v>135</v>
      </c>
    </row>
    <row r="135" s="2" customFormat="1" ht="16.5" customHeight="1">
      <c r="A135" s="39"/>
      <c r="B135" s="40"/>
      <c r="C135" s="201" t="s">
        <v>183</v>
      </c>
      <c r="D135" s="201" t="s">
        <v>138</v>
      </c>
      <c r="E135" s="202" t="s">
        <v>184</v>
      </c>
      <c r="F135" s="203" t="s">
        <v>185</v>
      </c>
      <c r="G135" s="204" t="s">
        <v>166</v>
      </c>
      <c r="H135" s="205">
        <v>123.76000000000001</v>
      </c>
      <c r="I135" s="206"/>
      <c r="J135" s="207">
        <f>ROUND(I135*H135,2)</f>
        <v>0</v>
      </c>
      <c r="K135" s="203" t="s">
        <v>142</v>
      </c>
      <c r="L135" s="45"/>
      <c r="M135" s="208" t="s">
        <v>19</v>
      </c>
      <c r="N135" s="209" t="s">
        <v>47</v>
      </c>
      <c r="O135" s="85"/>
      <c r="P135" s="210">
        <f>O135*H135</f>
        <v>0</v>
      </c>
      <c r="Q135" s="210">
        <v>0.058970000000000002</v>
      </c>
      <c r="R135" s="210">
        <f>Q135*H135</f>
        <v>7.2981272000000006</v>
      </c>
      <c r="S135" s="210">
        <v>0</v>
      </c>
      <c r="T135" s="21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2" t="s">
        <v>143</v>
      </c>
      <c r="AT135" s="212" t="s">
        <v>138</v>
      </c>
      <c r="AU135" s="212" t="s">
        <v>144</v>
      </c>
      <c r="AY135" s="18" t="s">
        <v>135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8" t="s">
        <v>144</v>
      </c>
      <c r="BK135" s="213">
        <f>ROUND(I135*H135,2)</f>
        <v>0</v>
      </c>
      <c r="BL135" s="18" t="s">
        <v>143</v>
      </c>
      <c r="BM135" s="212" t="s">
        <v>186</v>
      </c>
    </row>
    <row r="136" s="2" customFormat="1">
      <c r="A136" s="39"/>
      <c r="B136" s="40"/>
      <c r="C136" s="41"/>
      <c r="D136" s="214" t="s">
        <v>146</v>
      </c>
      <c r="E136" s="41"/>
      <c r="F136" s="215" t="s">
        <v>187</v>
      </c>
      <c r="G136" s="41"/>
      <c r="H136" s="41"/>
      <c r="I136" s="216"/>
      <c r="J136" s="41"/>
      <c r="K136" s="41"/>
      <c r="L136" s="45"/>
      <c r="M136" s="217"/>
      <c r="N136" s="218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144</v>
      </c>
    </row>
    <row r="137" s="2" customFormat="1">
      <c r="A137" s="39"/>
      <c r="B137" s="40"/>
      <c r="C137" s="41"/>
      <c r="D137" s="219" t="s">
        <v>148</v>
      </c>
      <c r="E137" s="41"/>
      <c r="F137" s="220" t="s">
        <v>188</v>
      </c>
      <c r="G137" s="41"/>
      <c r="H137" s="41"/>
      <c r="I137" s="216"/>
      <c r="J137" s="41"/>
      <c r="K137" s="41"/>
      <c r="L137" s="45"/>
      <c r="M137" s="217"/>
      <c r="N137" s="21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144</v>
      </c>
    </row>
    <row r="138" s="14" customFormat="1">
      <c r="A138" s="14"/>
      <c r="B138" s="232"/>
      <c r="C138" s="233"/>
      <c r="D138" s="214" t="s">
        <v>150</v>
      </c>
      <c r="E138" s="234" t="s">
        <v>19</v>
      </c>
      <c r="F138" s="235" t="s">
        <v>189</v>
      </c>
      <c r="G138" s="233"/>
      <c r="H138" s="234" t="s">
        <v>19</v>
      </c>
      <c r="I138" s="236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150</v>
      </c>
      <c r="AU138" s="241" t="s">
        <v>144</v>
      </c>
      <c r="AV138" s="14" t="s">
        <v>83</v>
      </c>
      <c r="AW138" s="14" t="s">
        <v>36</v>
      </c>
      <c r="AX138" s="14" t="s">
        <v>75</v>
      </c>
      <c r="AY138" s="241" t="s">
        <v>135</v>
      </c>
    </row>
    <row r="139" s="13" customFormat="1">
      <c r="A139" s="13"/>
      <c r="B139" s="221"/>
      <c r="C139" s="222"/>
      <c r="D139" s="214" t="s">
        <v>150</v>
      </c>
      <c r="E139" s="223" t="s">
        <v>19</v>
      </c>
      <c r="F139" s="224" t="s">
        <v>190</v>
      </c>
      <c r="G139" s="222"/>
      <c r="H139" s="225">
        <v>75.760000000000005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150</v>
      </c>
      <c r="AU139" s="231" t="s">
        <v>144</v>
      </c>
      <c r="AV139" s="13" t="s">
        <v>144</v>
      </c>
      <c r="AW139" s="13" t="s">
        <v>36</v>
      </c>
      <c r="AX139" s="13" t="s">
        <v>75</v>
      </c>
      <c r="AY139" s="231" t="s">
        <v>135</v>
      </c>
    </row>
    <row r="140" s="14" customFormat="1">
      <c r="A140" s="14"/>
      <c r="B140" s="232"/>
      <c r="C140" s="233"/>
      <c r="D140" s="214" t="s">
        <v>150</v>
      </c>
      <c r="E140" s="234" t="s">
        <v>19</v>
      </c>
      <c r="F140" s="235" t="s">
        <v>191</v>
      </c>
      <c r="G140" s="233"/>
      <c r="H140" s="234" t="s">
        <v>19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150</v>
      </c>
      <c r="AU140" s="241" t="s">
        <v>144</v>
      </c>
      <c r="AV140" s="14" t="s">
        <v>83</v>
      </c>
      <c r="AW140" s="14" t="s">
        <v>36</v>
      </c>
      <c r="AX140" s="14" t="s">
        <v>75</v>
      </c>
      <c r="AY140" s="241" t="s">
        <v>135</v>
      </c>
    </row>
    <row r="141" s="13" customFormat="1">
      <c r="A141" s="13"/>
      <c r="B141" s="221"/>
      <c r="C141" s="222"/>
      <c r="D141" s="214" t="s">
        <v>150</v>
      </c>
      <c r="E141" s="223" t="s">
        <v>19</v>
      </c>
      <c r="F141" s="224" t="s">
        <v>192</v>
      </c>
      <c r="G141" s="222"/>
      <c r="H141" s="225">
        <v>48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150</v>
      </c>
      <c r="AU141" s="231" t="s">
        <v>144</v>
      </c>
      <c r="AV141" s="13" t="s">
        <v>144</v>
      </c>
      <c r="AW141" s="13" t="s">
        <v>36</v>
      </c>
      <c r="AX141" s="13" t="s">
        <v>75</v>
      </c>
      <c r="AY141" s="231" t="s">
        <v>135</v>
      </c>
    </row>
    <row r="142" s="15" customFormat="1">
      <c r="A142" s="15"/>
      <c r="B142" s="242"/>
      <c r="C142" s="243"/>
      <c r="D142" s="214" t="s">
        <v>150</v>
      </c>
      <c r="E142" s="244" t="s">
        <v>19</v>
      </c>
      <c r="F142" s="245" t="s">
        <v>174</v>
      </c>
      <c r="G142" s="243"/>
      <c r="H142" s="246">
        <v>123.76000000000001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2" t="s">
        <v>150</v>
      </c>
      <c r="AU142" s="252" t="s">
        <v>144</v>
      </c>
      <c r="AV142" s="15" t="s">
        <v>143</v>
      </c>
      <c r="AW142" s="15" t="s">
        <v>36</v>
      </c>
      <c r="AX142" s="15" t="s">
        <v>83</v>
      </c>
      <c r="AY142" s="252" t="s">
        <v>135</v>
      </c>
    </row>
    <row r="143" s="2" customFormat="1" ht="16.5" customHeight="1">
      <c r="A143" s="39"/>
      <c r="B143" s="40"/>
      <c r="C143" s="201" t="s">
        <v>193</v>
      </c>
      <c r="D143" s="201" t="s">
        <v>138</v>
      </c>
      <c r="E143" s="202" t="s">
        <v>194</v>
      </c>
      <c r="F143" s="203" t="s">
        <v>195</v>
      </c>
      <c r="G143" s="204" t="s">
        <v>166</v>
      </c>
      <c r="H143" s="205">
        <v>83.359999999999999</v>
      </c>
      <c r="I143" s="206"/>
      <c r="J143" s="207">
        <f>ROUND(I143*H143,2)</f>
        <v>0</v>
      </c>
      <c r="K143" s="203" t="s">
        <v>142</v>
      </c>
      <c r="L143" s="45"/>
      <c r="M143" s="208" t="s">
        <v>19</v>
      </c>
      <c r="N143" s="209" t="s">
        <v>47</v>
      </c>
      <c r="O143" s="85"/>
      <c r="P143" s="210">
        <f>O143*H143</f>
        <v>0</v>
      </c>
      <c r="Q143" s="210">
        <v>0.066879999999999995</v>
      </c>
      <c r="R143" s="210">
        <f>Q143*H143</f>
        <v>5.5751168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143</v>
      </c>
      <c r="AT143" s="212" t="s">
        <v>138</v>
      </c>
      <c r="AU143" s="212" t="s">
        <v>144</v>
      </c>
      <c r="AY143" s="18" t="s">
        <v>135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144</v>
      </c>
      <c r="BK143" s="213">
        <f>ROUND(I143*H143,2)</f>
        <v>0</v>
      </c>
      <c r="BL143" s="18" t="s">
        <v>143</v>
      </c>
      <c r="BM143" s="212" t="s">
        <v>196</v>
      </c>
    </row>
    <row r="144" s="2" customFormat="1">
      <c r="A144" s="39"/>
      <c r="B144" s="40"/>
      <c r="C144" s="41"/>
      <c r="D144" s="214" t="s">
        <v>146</v>
      </c>
      <c r="E144" s="41"/>
      <c r="F144" s="215" t="s">
        <v>197</v>
      </c>
      <c r="G144" s="41"/>
      <c r="H144" s="41"/>
      <c r="I144" s="216"/>
      <c r="J144" s="41"/>
      <c r="K144" s="41"/>
      <c r="L144" s="45"/>
      <c r="M144" s="217"/>
      <c r="N144" s="218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144</v>
      </c>
    </row>
    <row r="145" s="2" customFormat="1">
      <c r="A145" s="39"/>
      <c r="B145" s="40"/>
      <c r="C145" s="41"/>
      <c r="D145" s="219" t="s">
        <v>148</v>
      </c>
      <c r="E145" s="41"/>
      <c r="F145" s="220" t="s">
        <v>198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144</v>
      </c>
    </row>
    <row r="146" s="13" customFormat="1">
      <c r="A146" s="13"/>
      <c r="B146" s="221"/>
      <c r="C146" s="222"/>
      <c r="D146" s="214" t="s">
        <v>150</v>
      </c>
      <c r="E146" s="223" t="s">
        <v>19</v>
      </c>
      <c r="F146" s="224" t="s">
        <v>199</v>
      </c>
      <c r="G146" s="222"/>
      <c r="H146" s="225">
        <v>83.359999999999999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150</v>
      </c>
      <c r="AU146" s="231" t="s">
        <v>144</v>
      </c>
      <c r="AV146" s="13" t="s">
        <v>144</v>
      </c>
      <c r="AW146" s="13" t="s">
        <v>36</v>
      </c>
      <c r="AX146" s="13" t="s">
        <v>83</v>
      </c>
      <c r="AY146" s="231" t="s">
        <v>135</v>
      </c>
    </row>
    <row r="147" s="2" customFormat="1" ht="16.5" customHeight="1">
      <c r="A147" s="39"/>
      <c r="B147" s="40"/>
      <c r="C147" s="201" t="s">
        <v>200</v>
      </c>
      <c r="D147" s="201" t="s">
        <v>138</v>
      </c>
      <c r="E147" s="202" t="s">
        <v>201</v>
      </c>
      <c r="F147" s="203" t="s">
        <v>202</v>
      </c>
      <c r="G147" s="204" t="s">
        <v>203</v>
      </c>
      <c r="H147" s="205">
        <v>128</v>
      </c>
      <c r="I147" s="206"/>
      <c r="J147" s="207">
        <f>ROUND(I147*H147,2)</f>
        <v>0</v>
      </c>
      <c r="K147" s="203" t="s">
        <v>142</v>
      </c>
      <c r="L147" s="45"/>
      <c r="M147" s="208" t="s">
        <v>19</v>
      </c>
      <c r="N147" s="209" t="s">
        <v>47</v>
      </c>
      <c r="O147" s="85"/>
      <c r="P147" s="210">
        <f>O147*H147</f>
        <v>0</v>
      </c>
      <c r="Q147" s="210">
        <v>0.00012799999999999999</v>
      </c>
      <c r="R147" s="210">
        <f>Q147*H147</f>
        <v>0.016383999999999999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143</v>
      </c>
      <c r="AT147" s="212" t="s">
        <v>138</v>
      </c>
      <c r="AU147" s="212" t="s">
        <v>144</v>
      </c>
      <c r="AY147" s="18" t="s">
        <v>135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144</v>
      </c>
      <c r="BK147" s="213">
        <f>ROUND(I147*H147,2)</f>
        <v>0</v>
      </c>
      <c r="BL147" s="18" t="s">
        <v>143</v>
      </c>
      <c r="BM147" s="212" t="s">
        <v>204</v>
      </c>
    </row>
    <row r="148" s="2" customFormat="1">
      <c r="A148" s="39"/>
      <c r="B148" s="40"/>
      <c r="C148" s="41"/>
      <c r="D148" s="214" t="s">
        <v>146</v>
      </c>
      <c r="E148" s="41"/>
      <c r="F148" s="215" t="s">
        <v>205</v>
      </c>
      <c r="G148" s="41"/>
      <c r="H148" s="41"/>
      <c r="I148" s="216"/>
      <c r="J148" s="41"/>
      <c r="K148" s="41"/>
      <c r="L148" s="45"/>
      <c r="M148" s="217"/>
      <c r="N148" s="218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144</v>
      </c>
    </row>
    <row r="149" s="2" customFormat="1">
      <c r="A149" s="39"/>
      <c r="B149" s="40"/>
      <c r="C149" s="41"/>
      <c r="D149" s="219" t="s">
        <v>148</v>
      </c>
      <c r="E149" s="41"/>
      <c r="F149" s="220" t="s">
        <v>206</v>
      </c>
      <c r="G149" s="41"/>
      <c r="H149" s="41"/>
      <c r="I149" s="216"/>
      <c r="J149" s="41"/>
      <c r="K149" s="41"/>
      <c r="L149" s="45"/>
      <c r="M149" s="217"/>
      <c r="N149" s="21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148</v>
      </c>
      <c r="AU149" s="18" t="s">
        <v>144</v>
      </c>
    </row>
    <row r="150" s="13" customFormat="1">
      <c r="A150" s="13"/>
      <c r="B150" s="221"/>
      <c r="C150" s="222"/>
      <c r="D150" s="214" t="s">
        <v>150</v>
      </c>
      <c r="E150" s="223" t="s">
        <v>19</v>
      </c>
      <c r="F150" s="224" t="s">
        <v>207</v>
      </c>
      <c r="G150" s="222"/>
      <c r="H150" s="225">
        <v>128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150</v>
      </c>
      <c r="AU150" s="231" t="s">
        <v>144</v>
      </c>
      <c r="AV150" s="13" t="s">
        <v>144</v>
      </c>
      <c r="AW150" s="13" t="s">
        <v>36</v>
      </c>
      <c r="AX150" s="13" t="s">
        <v>83</v>
      </c>
      <c r="AY150" s="231" t="s">
        <v>135</v>
      </c>
    </row>
    <row r="151" s="2" customFormat="1" ht="16.5" customHeight="1">
      <c r="A151" s="39"/>
      <c r="B151" s="40"/>
      <c r="C151" s="201" t="s">
        <v>208</v>
      </c>
      <c r="D151" s="201" t="s">
        <v>138</v>
      </c>
      <c r="E151" s="202" t="s">
        <v>209</v>
      </c>
      <c r="F151" s="203" t="s">
        <v>210</v>
      </c>
      <c r="G151" s="204" t="s">
        <v>141</v>
      </c>
      <c r="H151" s="205">
        <v>5</v>
      </c>
      <c r="I151" s="206"/>
      <c r="J151" s="207">
        <f>ROUND(I151*H151,2)</f>
        <v>0</v>
      </c>
      <c r="K151" s="203" t="s">
        <v>19</v>
      </c>
      <c r="L151" s="45"/>
      <c r="M151" s="208" t="s">
        <v>19</v>
      </c>
      <c r="N151" s="209" t="s">
        <v>47</v>
      </c>
      <c r="O151" s="85"/>
      <c r="P151" s="210">
        <f>O151*H151</f>
        <v>0</v>
      </c>
      <c r="Q151" s="210">
        <v>0.089760000000000006</v>
      </c>
      <c r="R151" s="210">
        <f>Q151*H151</f>
        <v>0.44880000000000003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143</v>
      </c>
      <c r="AT151" s="212" t="s">
        <v>138</v>
      </c>
      <c r="AU151" s="212" t="s">
        <v>144</v>
      </c>
      <c r="AY151" s="18" t="s">
        <v>135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144</v>
      </c>
      <c r="BK151" s="213">
        <f>ROUND(I151*H151,2)</f>
        <v>0</v>
      </c>
      <c r="BL151" s="18" t="s">
        <v>143</v>
      </c>
      <c r="BM151" s="212" t="s">
        <v>211</v>
      </c>
    </row>
    <row r="152" s="2" customFormat="1">
      <c r="A152" s="39"/>
      <c r="B152" s="40"/>
      <c r="C152" s="41"/>
      <c r="D152" s="214" t="s">
        <v>146</v>
      </c>
      <c r="E152" s="41"/>
      <c r="F152" s="215" t="s">
        <v>212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144</v>
      </c>
    </row>
    <row r="153" s="12" customFormat="1" ht="22.8" customHeight="1">
      <c r="A153" s="12"/>
      <c r="B153" s="185"/>
      <c r="C153" s="186"/>
      <c r="D153" s="187" t="s">
        <v>74</v>
      </c>
      <c r="E153" s="199" t="s">
        <v>183</v>
      </c>
      <c r="F153" s="199" t="s">
        <v>213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SUM(P154:P227)</f>
        <v>0</v>
      </c>
      <c r="Q153" s="193"/>
      <c r="R153" s="194">
        <f>SUM(R154:R227)</f>
        <v>27.584716940449795</v>
      </c>
      <c r="S153" s="193"/>
      <c r="T153" s="195">
        <f>SUM(T154:T227)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6" t="s">
        <v>83</v>
      </c>
      <c r="AT153" s="197" t="s">
        <v>74</v>
      </c>
      <c r="AU153" s="197" t="s">
        <v>83</v>
      </c>
      <c r="AY153" s="196" t="s">
        <v>135</v>
      </c>
      <c r="BK153" s="198">
        <f>SUM(BK154:BK227)</f>
        <v>0</v>
      </c>
    </row>
    <row r="154" s="2" customFormat="1" ht="16.5" customHeight="1">
      <c r="A154" s="39"/>
      <c r="B154" s="40"/>
      <c r="C154" s="201" t="s">
        <v>214</v>
      </c>
      <c r="D154" s="201" t="s">
        <v>138</v>
      </c>
      <c r="E154" s="202" t="s">
        <v>215</v>
      </c>
      <c r="F154" s="203" t="s">
        <v>216</v>
      </c>
      <c r="G154" s="204" t="s">
        <v>166</v>
      </c>
      <c r="H154" s="205">
        <v>224.91499999999999</v>
      </c>
      <c r="I154" s="206"/>
      <c r="J154" s="207">
        <f>ROUND(I154*H154,2)</f>
        <v>0</v>
      </c>
      <c r="K154" s="203" t="s">
        <v>142</v>
      </c>
      <c r="L154" s="45"/>
      <c r="M154" s="208" t="s">
        <v>19</v>
      </c>
      <c r="N154" s="209" t="s">
        <v>47</v>
      </c>
      <c r="O154" s="85"/>
      <c r="P154" s="210">
        <f>O154*H154</f>
        <v>0</v>
      </c>
      <c r="Q154" s="210">
        <v>0.0054599999999999996</v>
      </c>
      <c r="R154" s="210">
        <f>Q154*H154</f>
        <v>1.2280358999999999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143</v>
      </c>
      <c r="AT154" s="212" t="s">
        <v>138</v>
      </c>
      <c r="AU154" s="212" t="s">
        <v>144</v>
      </c>
      <c r="AY154" s="18" t="s">
        <v>135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144</v>
      </c>
      <c r="BK154" s="213">
        <f>ROUND(I154*H154,2)</f>
        <v>0</v>
      </c>
      <c r="BL154" s="18" t="s">
        <v>143</v>
      </c>
      <c r="BM154" s="212" t="s">
        <v>217</v>
      </c>
    </row>
    <row r="155" s="2" customFormat="1">
      <c r="A155" s="39"/>
      <c r="B155" s="40"/>
      <c r="C155" s="41"/>
      <c r="D155" s="214" t="s">
        <v>146</v>
      </c>
      <c r="E155" s="41"/>
      <c r="F155" s="215" t="s">
        <v>218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144</v>
      </c>
    </row>
    <row r="156" s="2" customFormat="1">
      <c r="A156" s="39"/>
      <c r="B156" s="40"/>
      <c r="C156" s="41"/>
      <c r="D156" s="219" t="s">
        <v>148</v>
      </c>
      <c r="E156" s="41"/>
      <c r="F156" s="220" t="s">
        <v>219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148</v>
      </c>
      <c r="AU156" s="18" t="s">
        <v>144</v>
      </c>
    </row>
    <row r="157" s="13" customFormat="1">
      <c r="A157" s="13"/>
      <c r="B157" s="221"/>
      <c r="C157" s="222"/>
      <c r="D157" s="214" t="s">
        <v>150</v>
      </c>
      <c r="E157" s="223" t="s">
        <v>19</v>
      </c>
      <c r="F157" s="224" t="s">
        <v>220</v>
      </c>
      <c r="G157" s="222"/>
      <c r="H157" s="225">
        <v>224.91499999999999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150</v>
      </c>
      <c r="AU157" s="231" t="s">
        <v>144</v>
      </c>
      <c r="AV157" s="13" t="s">
        <v>144</v>
      </c>
      <c r="AW157" s="13" t="s">
        <v>36</v>
      </c>
      <c r="AX157" s="13" t="s">
        <v>83</v>
      </c>
      <c r="AY157" s="231" t="s">
        <v>135</v>
      </c>
    </row>
    <row r="158" s="2" customFormat="1" ht="16.5" customHeight="1">
      <c r="A158" s="39"/>
      <c r="B158" s="40"/>
      <c r="C158" s="201" t="s">
        <v>221</v>
      </c>
      <c r="D158" s="201" t="s">
        <v>138</v>
      </c>
      <c r="E158" s="202" t="s">
        <v>222</v>
      </c>
      <c r="F158" s="203" t="s">
        <v>223</v>
      </c>
      <c r="G158" s="204" t="s">
        <v>166</v>
      </c>
      <c r="H158" s="205">
        <v>224.91499999999999</v>
      </c>
      <c r="I158" s="206"/>
      <c r="J158" s="207">
        <f>ROUND(I158*H158,2)</f>
        <v>0</v>
      </c>
      <c r="K158" s="203" t="s">
        <v>142</v>
      </c>
      <c r="L158" s="45"/>
      <c r="M158" s="208" t="s">
        <v>19</v>
      </c>
      <c r="N158" s="209" t="s">
        <v>47</v>
      </c>
      <c r="O158" s="85"/>
      <c r="P158" s="210">
        <f>O158*H158</f>
        <v>0</v>
      </c>
      <c r="Q158" s="210">
        <v>0.0040000000000000001</v>
      </c>
      <c r="R158" s="210">
        <f>Q158*H158</f>
        <v>0.89966000000000002</v>
      </c>
      <c r="S158" s="210">
        <v>0</v>
      </c>
      <c r="T158" s="21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2" t="s">
        <v>143</v>
      </c>
      <c r="AT158" s="212" t="s">
        <v>138</v>
      </c>
      <c r="AU158" s="212" t="s">
        <v>144</v>
      </c>
      <c r="AY158" s="18" t="s">
        <v>135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8" t="s">
        <v>144</v>
      </c>
      <c r="BK158" s="213">
        <f>ROUND(I158*H158,2)</f>
        <v>0</v>
      </c>
      <c r="BL158" s="18" t="s">
        <v>143</v>
      </c>
      <c r="BM158" s="212" t="s">
        <v>224</v>
      </c>
    </row>
    <row r="159" s="2" customFormat="1">
      <c r="A159" s="39"/>
      <c r="B159" s="40"/>
      <c r="C159" s="41"/>
      <c r="D159" s="214" t="s">
        <v>146</v>
      </c>
      <c r="E159" s="41"/>
      <c r="F159" s="215" t="s">
        <v>225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144</v>
      </c>
    </row>
    <row r="160" s="2" customFormat="1">
      <c r="A160" s="39"/>
      <c r="B160" s="40"/>
      <c r="C160" s="41"/>
      <c r="D160" s="219" t="s">
        <v>148</v>
      </c>
      <c r="E160" s="41"/>
      <c r="F160" s="220" t="s">
        <v>226</v>
      </c>
      <c r="G160" s="41"/>
      <c r="H160" s="41"/>
      <c r="I160" s="216"/>
      <c r="J160" s="41"/>
      <c r="K160" s="41"/>
      <c r="L160" s="45"/>
      <c r="M160" s="217"/>
      <c r="N160" s="21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144</v>
      </c>
    </row>
    <row r="161" s="13" customFormat="1">
      <c r="A161" s="13"/>
      <c r="B161" s="221"/>
      <c r="C161" s="222"/>
      <c r="D161" s="214" t="s">
        <v>150</v>
      </c>
      <c r="E161" s="223" t="s">
        <v>19</v>
      </c>
      <c r="F161" s="224" t="s">
        <v>227</v>
      </c>
      <c r="G161" s="222"/>
      <c r="H161" s="225">
        <v>224.91499999999999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150</v>
      </c>
      <c r="AU161" s="231" t="s">
        <v>144</v>
      </c>
      <c r="AV161" s="13" t="s">
        <v>144</v>
      </c>
      <c r="AW161" s="13" t="s">
        <v>36</v>
      </c>
      <c r="AX161" s="13" t="s">
        <v>83</v>
      </c>
      <c r="AY161" s="231" t="s">
        <v>135</v>
      </c>
    </row>
    <row r="162" s="2" customFormat="1" ht="16.5" customHeight="1">
      <c r="A162" s="39"/>
      <c r="B162" s="40"/>
      <c r="C162" s="201" t="s">
        <v>228</v>
      </c>
      <c r="D162" s="201" t="s">
        <v>138</v>
      </c>
      <c r="E162" s="202" t="s">
        <v>229</v>
      </c>
      <c r="F162" s="203" t="s">
        <v>230</v>
      </c>
      <c r="G162" s="204" t="s">
        <v>166</v>
      </c>
      <c r="H162" s="205">
        <v>524.77999999999997</v>
      </c>
      <c r="I162" s="206"/>
      <c r="J162" s="207">
        <f>ROUND(I162*H162,2)</f>
        <v>0</v>
      </c>
      <c r="K162" s="203" t="s">
        <v>142</v>
      </c>
      <c r="L162" s="45"/>
      <c r="M162" s="208" t="s">
        <v>19</v>
      </c>
      <c r="N162" s="209" t="s">
        <v>47</v>
      </c>
      <c r="O162" s="85"/>
      <c r="P162" s="210">
        <f>O162*H162</f>
        <v>0</v>
      </c>
      <c r="Q162" s="210">
        <v>0.0054599999999999996</v>
      </c>
      <c r="R162" s="210">
        <f>Q162*H162</f>
        <v>2.8652987999999997</v>
      </c>
      <c r="S162" s="210">
        <v>0</v>
      </c>
      <c r="T162" s="21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143</v>
      </c>
      <c r="AT162" s="212" t="s">
        <v>138</v>
      </c>
      <c r="AU162" s="212" t="s">
        <v>144</v>
      </c>
      <c r="AY162" s="18" t="s">
        <v>135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144</v>
      </c>
      <c r="BK162" s="213">
        <f>ROUND(I162*H162,2)</f>
        <v>0</v>
      </c>
      <c r="BL162" s="18" t="s">
        <v>143</v>
      </c>
      <c r="BM162" s="212" t="s">
        <v>231</v>
      </c>
    </row>
    <row r="163" s="2" customFormat="1">
      <c r="A163" s="39"/>
      <c r="B163" s="40"/>
      <c r="C163" s="41"/>
      <c r="D163" s="214" t="s">
        <v>146</v>
      </c>
      <c r="E163" s="41"/>
      <c r="F163" s="215" t="s">
        <v>232</v>
      </c>
      <c r="G163" s="41"/>
      <c r="H163" s="41"/>
      <c r="I163" s="216"/>
      <c r="J163" s="41"/>
      <c r="K163" s="41"/>
      <c r="L163" s="45"/>
      <c r="M163" s="217"/>
      <c r="N163" s="218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144</v>
      </c>
    </row>
    <row r="164" s="2" customFormat="1">
      <c r="A164" s="39"/>
      <c r="B164" s="40"/>
      <c r="C164" s="41"/>
      <c r="D164" s="219" t="s">
        <v>148</v>
      </c>
      <c r="E164" s="41"/>
      <c r="F164" s="220" t="s">
        <v>233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144</v>
      </c>
    </row>
    <row r="165" s="13" customFormat="1">
      <c r="A165" s="13"/>
      <c r="B165" s="221"/>
      <c r="C165" s="222"/>
      <c r="D165" s="214" t="s">
        <v>150</v>
      </c>
      <c r="E165" s="223" t="s">
        <v>19</v>
      </c>
      <c r="F165" s="224" t="s">
        <v>234</v>
      </c>
      <c r="G165" s="222"/>
      <c r="H165" s="225">
        <v>524.77999999999997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150</v>
      </c>
      <c r="AU165" s="231" t="s">
        <v>144</v>
      </c>
      <c r="AV165" s="13" t="s">
        <v>144</v>
      </c>
      <c r="AW165" s="13" t="s">
        <v>36</v>
      </c>
      <c r="AX165" s="13" t="s">
        <v>83</v>
      </c>
      <c r="AY165" s="231" t="s">
        <v>135</v>
      </c>
    </row>
    <row r="166" s="2" customFormat="1" ht="16.5" customHeight="1">
      <c r="A166" s="39"/>
      <c r="B166" s="40"/>
      <c r="C166" s="201" t="s">
        <v>235</v>
      </c>
      <c r="D166" s="201" t="s">
        <v>138</v>
      </c>
      <c r="E166" s="202" t="s">
        <v>236</v>
      </c>
      <c r="F166" s="203" t="s">
        <v>237</v>
      </c>
      <c r="G166" s="204" t="s">
        <v>166</v>
      </c>
      <c r="H166" s="205">
        <v>524.77999999999997</v>
      </c>
      <c r="I166" s="206"/>
      <c r="J166" s="207">
        <f>ROUND(I166*H166,2)</f>
        <v>0</v>
      </c>
      <c r="K166" s="203" t="s">
        <v>142</v>
      </c>
      <c r="L166" s="45"/>
      <c r="M166" s="208" t="s">
        <v>19</v>
      </c>
      <c r="N166" s="209" t="s">
        <v>47</v>
      </c>
      <c r="O166" s="85"/>
      <c r="P166" s="210">
        <f>O166*H166</f>
        <v>0</v>
      </c>
      <c r="Q166" s="210">
        <v>0.0040000000000000001</v>
      </c>
      <c r="R166" s="210">
        <f>Q166*H166</f>
        <v>2.0991200000000001</v>
      </c>
      <c r="S166" s="210">
        <v>0</v>
      </c>
      <c r="T166" s="2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2" t="s">
        <v>143</v>
      </c>
      <c r="AT166" s="212" t="s">
        <v>138</v>
      </c>
      <c r="AU166" s="212" t="s">
        <v>144</v>
      </c>
      <c r="AY166" s="18" t="s">
        <v>135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144</v>
      </c>
      <c r="BK166" s="213">
        <f>ROUND(I166*H166,2)</f>
        <v>0</v>
      </c>
      <c r="BL166" s="18" t="s">
        <v>143</v>
      </c>
      <c r="BM166" s="212" t="s">
        <v>238</v>
      </c>
    </row>
    <row r="167" s="2" customFormat="1">
      <c r="A167" s="39"/>
      <c r="B167" s="40"/>
      <c r="C167" s="41"/>
      <c r="D167" s="214" t="s">
        <v>146</v>
      </c>
      <c r="E167" s="41"/>
      <c r="F167" s="215" t="s">
        <v>239</v>
      </c>
      <c r="G167" s="41"/>
      <c r="H167" s="41"/>
      <c r="I167" s="216"/>
      <c r="J167" s="41"/>
      <c r="K167" s="41"/>
      <c r="L167" s="45"/>
      <c r="M167" s="217"/>
      <c r="N167" s="218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144</v>
      </c>
    </row>
    <row r="168" s="2" customFormat="1">
      <c r="A168" s="39"/>
      <c r="B168" s="40"/>
      <c r="C168" s="41"/>
      <c r="D168" s="219" t="s">
        <v>148</v>
      </c>
      <c r="E168" s="41"/>
      <c r="F168" s="220" t="s">
        <v>240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148</v>
      </c>
      <c r="AU168" s="18" t="s">
        <v>144</v>
      </c>
    </row>
    <row r="169" s="14" customFormat="1">
      <c r="A169" s="14"/>
      <c r="B169" s="232"/>
      <c r="C169" s="233"/>
      <c r="D169" s="214" t="s">
        <v>150</v>
      </c>
      <c r="E169" s="234" t="s">
        <v>19</v>
      </c>
      <c r="F169" s="235" t="s">
        <v>241</v>
      </c>
      <c r="G169" s="233"/>
      <c r="H169" s="234" t="s">
        <v>19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150</v>
      </c>
      <c r="AU169" s="241" t="s">
        <v>144</v>
      </c>
      <c r="AV169" s="14" t="s">
        <v>83</v>
      </c>
      <c r="AW169" s="14" t="s">
        <v>36</v>
      </c>
      <c r="AX169" s="14" t="s">
        <v>75</v>
      </c>
      <c r="AY169" s="241" t="s">
        <v>135</v>
      </c>
    </row>
    <row r="170" s="13" customFormat="1">
      <c r="A170" s="13"/>
      <c r="B170" s="221"/>
      <c r="C170" s="222"/>
      <c r="D170" s="214" t="s">
        <v>150</v>
      </c>
      <c r="E170" s="223" t="s">
        <v>19</v>
      </c>
      <c r="F170" s="224" t="s">
        <v>242</v>
      </c>
      <c r="G170" s="222"/>
      <c r="H170" s="225">
        <v>621.27999999999997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150</v>
      </c>
      <c r="AU170" s="231" t="s">
        <v>144</v>
      </c>
      <c r="AV170" s="13" t="s">
        <v>144</v>
      </c>
      <c r="AW170" s="13" t="s">
        <v>36</v>
      </c>
      <c r="AX170" s="13" t="s">
        <v>75</v>
      </c>
      <c r="AY170" s="231" t="s">
        <v>135</v>
      </c>
    </row>
    <row r="171" s="14" customFormat="1">
      <c r="A171" s="14"/>
      <c r="B171" s="232"/>
      <c r="C171" s="233"/>
      <c r="D171" s="214" t="s">
        <v>150</v>
      </c>
      <c r="E171" s="234" t="s">
        <v>19</v>
      </c>
      <c r="F171" s="235" t="s">
        <v>243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150</v>
      </c>
      <c r="AU171" s="241" t="s">
        <v>144</v>
      </c>
      <c r="AV171" s="14" t="s">
        <v>83</v>
      </c>
      <c r="AW171" s="14" t="s">
        <v>36</v>
      </c>
      <c r="AX171" s="14" t="s">
        <v>75</v>
      </c>
      <c r="AY171" s="241" t="s">
        <v>135</v>
      </c>
    </row>
    <row r="172" s="13" customFormat="1">
      <c r="A172" s="13"/>
      <c r="B172" s="221"/>
      <c r="C172" s="222"/>
      <c r="D172" s="214" t="s">
        <v>150</v>
      </c>
      <c r="E172" s="223" t="s">
        <v>19</v>
      </c>
      <c r="F172" s="224" t="s">
        <v>244</v>
      </c>
      <c r="G172" s="222"/>
      <c r="H172" s="225">
        <v>17.5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150</v>
      </c>
      <c r="AU172" s="231" t="s">
        <v>144</v>
      </c>
      <c r="AV172" s="13" t="s">
        <v>144</v>
      </c>
      <c r="AW172" s="13" t="s">
        <v>36</v>
      </c>
      <c r="AX172" s="13" t="s">
        <v>75</v>
      </c>
      <c r="AY172" s="231" t="s">
        <v>135</v>
      </c>
    </row>
    <row r="173" s="14" customFormat="1">
      <c r="A173" s="14"/>
      <c r="B173" s="232"/>
      <c r="C173" s="233"/>
      <c r="D173" s="214" t="s">
        <v>150</v>
      </c>
      <c r="E173" s="234" t="s">
        <v>19</v>
      </c>
      <c r="F173" s="235" t="s">
        <v>245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150</v>
      </c>
      <c r="AU173" s="241" t="s">
        <v>144</v>
      </c>
      <c r="AV173" s="14" t="s">
        <v>83</v>
      </c>
      <c r="AW173" s="14" t="s">
        <v>36</v>
      </c>
      <c r="AX173" s="14" t="s">
        <v>75</v>
      </c>
      <c r="AY173" s="241" t="s">
        <v>135</v>
      </c>
    </row>
    <row r="174" s="13" customFormat="1">
      <c r="A174" s="13"/>
      <c r="B174" s="221"/>
      <c r="C174" s="222"/>
      <c r="D174" s="214" t="s">
        <v>150</v>
      </c>
      <c r="E174" s="223" t="s">
        <v>19</v>
      </c>
      <c r="F174" s="224" t="s">
        <v>246</v>
      </c>
      <c r="G174" s="222"/>
      <c r="H174" s="225">
        <v>-114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150</v>
      </c>
      <c r="AU174" s="231" t="s">
        <v>144</v>
      </c>
      <c r="AV174" s="13" t="s">
        <v>144</v>
      </c>
      <c r="AW174" s="13" t="s">
        <v>36</v>
      </c>
      <c r="AX174" s="13" t="s">
        <v>75</v>
      </c>
      <c r="AY174" s="231" t="s">
        <v>135</v>
      </c>
    </row>
    <row r="175" s="15" customFormat="1">
      <c r="A175" s="15"/>
      <c r="B175" s="242"/>
      <c r="C175" s="243"/>
      <c r="D175" s="214" t="s">
        <v>150</v>
      </c>
      <c r="E175" s="244" t="s">
        <v>19</v>
      </c>
      <c r="F175" s="245" t="s">
        <v>174</v>
      </c>
      <c r="G175" s="243"/>
      <c r="H175" s="246">
        <v>524.77999999999997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2" t="s">
        <v>150</v>
      </c>
      <c r="AU175" s="252" t="s">
        <v>144</v>
      </c>
      <c r="AV175" s="15" t="s">
        <v>143</v>
      </c>
      <c r="AW175" s="15" t="s">
        <v>36</v>
      </c>
      <c r="AX175" s="15" t="s">
        <v>83</v>
      </c>
      <c r="AY175" s="252" t="s">
        <v>135</v>
      </c>
    </row>
    <row r="176" s="2" customFormat="1" ht="16.5" customHeight="1">
      <c r="A176" s="39"/>
      <c r="B176" s="40"/>
      <c r="C176" s="201" t="s">
        <v>247</v>
      </c>
      <c r="D176" s="201" t="s">
        <v>138</v>
      </c>
      <c r="E176" s="202" t="s">
        <v>248</v>
      </c>
      <c r="F176" s="203" t="s">
        <v>249</v>
      </c>
      <c r="G176" s="204" t="s">
        <v>166</v>
      </c>
      <c r="H176" s="205">
        <v>96</v>
      </c>
      <c r="I176" s="206"/>
      <c r="J176" s="207">
        <f>ROUND(I176*H176,2)</f>
        <v>0</v>
      </c>
      <c r="K176" s="203" t="s">
        <v>142</v>
      </c>
      <c r="L176" s="45"/>
      <c r="M176" s="208" t="s">
        <v>19</v>
      </c>
      <c r="N176" s="209" t="s">
        <v>47</v>
      </c>
      <c r="O176" s="85"/>
      <c r="P176" s="210">
        <f>O176*H176</f>
        <v>0</v>
      </c>
      <c r="Q176" s="210">
        <v>0.021000000000000001</v>
      </c>
      <c r="R176" s="210">
        <f>Q176*H176</f>
        <v>2.016</v>
      </c>
      <c r="S176" s="210">
        <v>0</v>
      </c>
      <c r="T176" s="21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143</v>
      </c>
      <c r="AT176" s="212" t="s">
        <v>138</v>
      </c>
      <c r="AU176" s="212" t="s">
        <v>144</v>
      </c>
      <c r="AY176" s="18" t="s">
        <v>135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144</v>
      </c>
      <c r="BK176" s="213">
        <f>ROUND(I176*H176,2)</f>
        <v>0</v>
      </c>
      <c r="BL176" s="18" t="s">
        <v>143</v>
      </c>
      <c r="BM176" s="212" t="s">
        <v>250</v>
      </c>
    </row>
    <row r="177" s="2" customFormat="1">
      <c r="A177" s="39"/>
      <c r="B177" s="40"/>
      <c r="C177" s="41"/>
      <c r="D177" s="214" t="s">
        <v>146</v>
      </c>
      <c r="E177" s="41"/>
      <c r="F177" s="215" t="s">
        <v>251</v>
      </c>
      <c r="G177" s="41"/>
      <c r="H177" s="41"/>
      <c r="I177" s="216"/>
      <c r="J177" s="41"/>
      <c r="K177" s="41"/>
      <c r="L177" s="45"/>
      <c r="M177" s="217"/>
      <c r="N177" s="218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144</v>
      </c>
    </row>
    <row r="178" s="2" customFormat="1">
      <c r="A178" s="39"/>
      <c r="B178" s="40"/>
      <c r="C178" s="41"/>
      <c r="D178" s="219" t="s">
        <v>148</v>
      </c>
      <c r="E178" s="41"/>
      <c r="F178" s="220" t="s">
        <v>252</v>
      </c>
      <c r="G178" s="41"/>
      <c r="H178" s="41"/>
      <c r="I178" s="216"/>
      <c r="J178" s="41"/>
      <c r="K178" s="41"/>
      <c r="L178" s="45"/>
      <c r="M178" s="217"/>
      <c r="N178" s="218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144</v>
      </c>
    </row>
    <row r="179" s="14" customFormat="1">
      <c r="A179" s="14"/>
      <c r="B179" s="232"/>
      <c r="C179" s="233"/>
      <c r="D179" s="214" t="s">
        <v>150</v>
      </c>
      <c r="E179" s="234" t="s">
        <v>19</v>
      </c>
      <c r="F179" s="235" t="s">
        <v>253</v>
      </c>
      <c r="G179" s="233"/>
      <c r="H179" s="234" t="s">
        <v>19</v>
      </c>
      <c r="I179" s="236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150</v>
      </c>
      <c r="AU179" s="241" t="s">
        <v>144</v>
      </c>
      <c r="AV179" s="14" t="s">
        <v>83</v>
      </c>
      <c r="AW179" s="14" t="s">
        <v>36</v>
      </c>
      <c r="AX179" s="14" t="s">
        <v>75</v>
      </c>
      <c r="AY179" s="241" t="s">
        <v>135</v>
      </c>
    </row>
    <row r="180" s="13" customFormat="1">
      <c r="A180" s="13"/>
      <c r="B180" s="221"/>
      <c r="C180" s="222"/>
      <c r="D180" s="214" t="s">
        <v>150</v>
      </c>
      <c r="E180" s="223" t="s">
        <v>19</v>
      </c>
      <c r="F180" s="224" t="s">
        <v>254</v>
      </c>
      <c r="G180" s="222"/>
      <c r="H180" s="225">
        <v>96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150</v>
      </c>
      <c r="AU180" s="231" t="s">
        <v>144</v>
      </c>
      <c r="AV180" s="13" t="s">
        <v>144</v>
      </c>
      <c r="AW180" s="13" t="s">
        <v>36</v>
      </c>
      <c r="AX180" s="13" t="s">
        <v>83</v>
      </c>
      <c r="AY180" s="231" t="s">
        <v>135</v>
      </c>
    </row>
    <row r="181" s="2" customFormat="1" ht="16.5" customHeight="1">
      <c r="A181" s="39"/>
      <c r="B181" s="40"/>
      <c r="C181" s="201" t="s">
        <v>8</v>
      </c>
      <c r="D181" s="201" t="s">
        <v>138</v>
      </c>
      <c r="E181" s="202" t="s">
        <v>255</v>
      </c>
      <c r="F181" s="203" t="s">
        <v>256</v>
      </c>
      <c r="G181" s="204" t="s">
        <v>166</v>
      </c>
      <c r="H181" s="205">
        <v>96</v>
      </c>
      <c r="I181" s="206"/>
      <c r="J181" s="207">
        <f>ROUND(I181*H181,2)</f>
        <v>0</v>
      </c>
      <c r="K181" s="203" t="s">
        <v>142</v>
      </c>
      <c r="L181" s="45"/>
      <c r="M181" s="208" t="s">
        <v>19</v>
      </c>
      <c r="N181" s="209" t="s">
        <v>47</v>
      </c>
      <c r="O181" s="85"/>
      <c r="P181" s="210">
        <f>O181*H181</f>
        <v>0</v>
      </c>
      <c r="Q181" s="210">
        <v>0.010500000000000001</v>
      </c>
      <c r="R181" s="210">
        <f>Q181*H181</f>
        <v>1.008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143</v>
      </c>
      <c r="AT181" s="212" t="s">
        <v>138</v>
      </c>
      <c r="AU181" s="212" t="s">
        <v>144</v>
      </c>
      <c r="AY181" s="18" t="s">
        <v>135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144</v>
      </c>
      <c r="BK181" s="213">
        <f>ROUND(I181*H181,2)</f>
        <v>0</v>
      </c>
      <c r="BL181" s="18" t="s">
        <v>143</v>
      </c>
      <c r="BM181" s="212" t="s">
        <v>257</v>
      </c>
    </row>
    <row r="182" s="2" customFormat="1">
      <c r="A182" s="39"/>
      <c r="B182" s="40"/>
      <c r="C182" s="41"/>
      <c r="D182" s="214" t="s">
        <v>146</v>
      </c>
      <c r="E182" s="41"/>
      <c r="F182" s="215" t="s">
        <v>258</v>
      </c>
      <c r="G182" s="41"/>
      <c r="H182" s="41"/>
      <c r="I182" s="216"/>
      <c r="J182" s="41"/>
      <c r="K182" s="41"/>
      <c r="L182" s="45"/>
      <c r="M182" s="217"/>
      <c r="N182" s="21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144</v>
      </c>
    </row>
    <row r="183" s="2" customFormat="1">
      <c r="A183" s="39"/>
      <c r="B183" s="40"/>
      <c r="C183" s="41"/>
      <c r="D183" s="219" t="s">
        <v>148</v>
      </c>
      <c r="E183" s="41"/>
      <c r="F183" s="220" t="s">
        <v>259</v>
      </c>
      <c r="G183" s="41"/>
      <c r="H183" s="41"/>
      <c r="I183" s="216"/>
      <c r="J183" s="41"/>
      <c r="K183" s="41"/>
      <c r="L183" s="45"/>
      <c r="M183" s="217"/>
      <c r="N183" s="218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144</v>
      </c>
    </row>
    <row r="184" s="14" customFormat="1">
      <c r="A184" s="14"/>
      <c r="B184" s="232"/>
      <c r="C184" s="233"/>
      <c r="D184" s="214" t="s">
        <v>150</v>
      </c>
      <c r="E184" s="234" t="s">
        <v>19</v>
      </c>
      <c r="F184" s="235" t="s">
        <v>253</v>
      </c>
      <c r="G184" s="233"/>
      <c r="H184" s="234" t="s">
        <v>19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150</v>
      </c>
      <c r="AU184" s="241" t="s">
        <v>144</v>
      </c>
      <c r="AV184" s="14" t="s">
        <v>83</v>
      </c>
      <c r="AW184" s="14" t="s">
        <v>36</v>
      </c>
      <c r="AX184" s="14" t="s">
        <v>75</v>
      </c>
      <c r="AY184" s="241" t="s">
        <v>135</v>
      </c>
    </row>
    <row r="185" s="13" customFormat="1">
      <c r="A185" s="13"/>
      <c r="B185" s="221"/>
      <c r="C185" s="222"/>
      <c r="D185" s="214" t="s">
        <v>150</v>
      </c>
      <c r="E185" s="223" t="s">
        <v>19</v>
      </c>
      <c r="F185" s="224" t="s">
        <v>260</v>
      </c>
      <c r="G185" s="222"/>
      <c r="H185" s="225">
        <v>96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150</v>
      </c>
      <c r="AU185" s="231" t="s">
        <v>144</v>
      </c>
      <c r="AV185" s="13" t="s">
        <v>144</v>
      </c>
      <c r="AW185" s="13" t="s">
        <v>36</v>
      </c>
      <c r="AX185" s="13" t="s">
        <v>83</v>
      </c>
      <c r="AY185" s="231" t="s">
        <v>135</v>
      </c>
    </row>
    <row r="186" s="2" customFormat="1" ht="16.5" customHeight="1">
      <c r="A186" s="39"/>
      <c r="B186" s="40"/>
      <c r="C186" s="201" t="s">
        <v>261</v>
      </c>
      <c r="D186" s="201" t="s">
        <v>138</v>
      </c>
      <c r="E186" s="202" t="s">
        <v>262</v>
      </c>
      <c r="F186" s="203" t="s">
        <v>263</v>
      </c>
      <c r="G186" s="204" t="s">
        <v>166</v>
      </c>
      <c r="H186" s="205">
        <v>336.24000000000001</v>
      </c>
      <c r="I186" s="206"/>
      <c r="J186" s="207">
        <f>ROUND(I186*H186,2)</f>
        <v>0</v>
      </c>
      <c r="K186" s="203" t="s">
        <v>142</v>
      </c>
      <c r="L186" s="45"/>
      <c r="M186" s="208" t="s">
        <v>19</v>
      </c>
      <c r="N186" s="209" t="s">
        <v>47</v>
      </c>
      <c r="O186" s="85"/>
      <c r="P186" s="210">
        <f>O186*H186</f>
        <v>0</v>
      </c>
      <c r="Q186" s="210">
        <v>0.01103</v>
      </c>
      <c r="R186" s="210">
        <f>Q186*H186</f>
        <v>3.7087272000000002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143</v>
      </c>
      <c r="AT186" s="212" t="s">
        <v>138</v>
      </c>
      <c r="AU186" s="212" t="s">
        <v>144</v>
      </c>
      <c r="AY186" s="18" t="s">
        <v>135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144</v>
      </c>
      <c r="BK186" s="213">
        <f>ROUND(I186*H186,2)</f>
        <v>0</v>
      </c>
      <c r="BL186" s="18" t="s">
        <v>143</v>
      </c>
      <c r="BM186" s="212" t="s">
        <v>264</v>
      </c>
    </row>
    <row r="187" s="2" customFormat="1">
      <c r="A187" s="39"/>
      <c r="B187" s="40"/>
      <c r="C187" s="41"/>
      <c r="D187" s="214" t="s">
        <v>146</v>
      </c>
      <c r="E187" s="41"/>
      <c r="F187" s="215" t="s">
        <v>265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144</v>
      </c>
    </row>
    <row r="188" s="2" customFormat="1">
      <c r="A188" s="39"/>
      <c r="B188" s="40"/>
      <c r="C188" s="41"/>
      <c r="D188" s="219" t="s">
        <v>148</v>
      </c>
      <c r="E188" s="41"/>
      <c r="F188" s="220" t="s">
        <v>266</v>
      </c>
      <c r="G188" s="41"/>
      <c r="H188" s="41"/>
      <c r="I188" s="216"/>
      <c r="J188" s="41"/>
      <c r="K188" s="41"/>
      <c r="L188" s="45"/>
      <c r="M188" s="217"/>
      <c r="N188" s="218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144</v>
      </c>
    </row>
    <row r="189" s="13" customFormat="1">
      <c r="A189" s="13"/>
      <c r="B189" s="221"/>
      <c r="C189" s="222"/>
      <c r="D189" s="214" t="s">
        <v>150</v>
      </c>
      <c r="E189" s="223" t="s">
        <v>19</v>
      </c>
      <c r="F189" s="224" t="s">
        <v>267</v>
      </c>
      <c r="G189" s="222"/>
      <c r="H189" s="225">
        <v>336.24000000000001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150</v>
      </c>
      <c r="AU189" s="231" t="s">
        <v>144</v>
      </c>
      <c r="AV189" s="13" t="s">
        <v>144</v>
      </c>
      <c r="AW189" s="13" t="s">
        <v>36</v>
      </c>
      <c r="AX189" s="13" t="s">
        <v>83</v>
      </c>
      <c r="AY189" s="231" t="s">
        <v>135</v>
      </c>
    </row>
    <row r="190" s="2" customFormat="1" ht="16.5" customHeight="1">
      <c r="A190" s="39"/>
      <c r="B190" s="40"/>
      <c r="C190" s="201" t="s">
        <v>268</v>
      </c>
      <c r="D190" s="201" t="s">
        <v>138</v>
      </c>
      <c r="E190" s="202" t="s">
        <v>269</v>
      </c>
      <c r="F190" s="203" t="s">
        <v>270</v>
      </c>
      <c r="G190" s="204" t="s">
        <v>166</v>
      </c>
      <c r="H190" s="205">
        <v>60</v>
      </c>
      <c r="I190" s="206"/>
      <c r="J190" s="207">
        <f>ROUND(I190*H190,2)</f>
        <v>0</v>
      </c>
      <c r="K190" s="203" t="s">
        <v>142</v>
      </c>
      <c r="L190" s="45"/>
      <c r="M190" s="208" t="s">
        <v>19</v>
      </c>
      <c r="N190" s="209" t="s">
        <v>47</v>
      </c>
      <c r="O190" s="85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143</v>
      </c>
      <c r="AT190" s="212" t="s">
        <v>138</v>
      </c>
      <c r="AU190" s="212" t="s">
        <v>144</v>
      </c>
      <c r="AY190" s="18" t="s">
        <v>135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144</v>
      </c>
      <c r="BK190" s="213">
        <f>ROUND(I190*H190,2)</f>
        <v>0</v>
      </c>
      <c r="BL190" s="18" t="s">
        <v>143</v>
      </c>
      <c r="BM190" s="212" t="s">
        <v>271</v>
      </c>
    </row>
    <row r="191" s="2" customFormat="1">
      <c r="A191" s="39"/>
      <c r="B191" s="40"/>
      <c r="C191" s="41"/>
      <c r="D191" s="214" t="s">
        <v>146</v>
      </c>
      <c r="E191" s="41"/>
      <c r="F191" s="215" t="s">
        <v>272</v>
      </c>
      <c r="G191" s="41"/>
      <c r="H191" s="41"/>
      <c r="I191" s="216"/>
      <c r="J191" s="41"/>
      <c r="K191" s="41"/>
      <c r="L191" s="45"/>
      <c r="M191" s="217"/>
      <c r="N191" s="21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144</v>
      </c>
    </row>
    <row r="192" s="2" customFormat="1">
      <c r="A192" s="39"/>
      <c r="B192" s="40"/>
      <c r="C192" s="41"/>
      <c r="D192" s="219" t="s">
        <v>148</v>
      </c>
      <c r="E192" s="41"/>
      <c r="F192" s="220" t="s">
        <v>273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148</v>
      </c>
      <c r="AU192" s="18" t="s">
        <v>144</v>
      </c>
    </row>
    <row r="193" s="14" customFormat="1">
      <c r="A193" s="14"/>
      <c r="B193" s="232"/>
      <c r="C193" s="233"/>
      <c r="D193" s="214" t="s">
        <v>150</v>
      </c>
      <c r="E193" s="234" t="s">
        <v>19</v>
      </c>
      <c r="F193" s="235" t="s">
        <v>274</v>
      </c>
      <c r="G193" s="233"/>
      <c r="H193" s="234" t="s">
        <v>19</v>
      </c>
      <c r="I193" s="236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150</v>
      </c>
      <c r="AU193" s="241" t="s">
        <v>144</v>
      </c>
      <c r="AV193" s="14" t="s">
        <v>83</v>
      </c>
      <c r="AW193" s="14" t="s">
        <v>36</v>
      </c>
      <c r="AX193" s="14" t="s">
        <v>75</v>
      </c>
      <c r="AY193" s="241" t="s">
        <v>135</v>
      </c>
    </row>
    <row r="194" s="13" customFormat="1">
      <c r="A194" s="13"/>
      <c r="B194" s="221"/>
      <c r="C194" s="222"/>
      <c r="D194" s="214" t="s">
        <v>150</v>
      </c>
      <c r="E194" s="223" t="s">
        <v>19</v>
      </c>
      <c r="F194" s="224" t="s">
        <v>275</v>
      </c>
      <c r="G194" s="222"/>
      <c r="H194" s="225">
        <v>60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150</v>
      </c>
      <c r="AU194" s="231" t="s">
        <v>144</v>
      </c>
      <c r="AV194" s="13" t="s">
        <v>144</v>
      </c>
      <c r="AW194" s="13" t="s">
        <v>36</v>
      </c>
      <c r="AX194" s="13" t="s">
        <v>83</v>
      </c>
      <c r="AY194" s="231" t="s">
        <v>135</v>
      </c>
    </row>
    <row r="195" s="2" customFormat="1" ht="16.5" customHeight="1">
      <c r="A195" s="39"/>
      <c r="B195" s="40"/>
      <c r="C195" s="201" t="s">
        <v>276</v>
      </c>
      <c r="D195" s="201" t="s">
        <v>138</v>
      </c>
      <c r="E195" s="202" t="s">
        <v>277</v>
      </c>
      <c r="F195" s="203" t="s">
        <v>278</v>
      </c>
      <c r="G195" s="204" t="s">
        <v>203</v>
      </c>
      <c r="H195" s="205">
        <v>292.5</v>
      </c>
      <c r="I195" s="206"/>
      <c r="J195" s="207">
        <f>ROUND(I195*H195,2)</f>
        <v>0</v>
      </c>
      <c r="K195" s="203" t="s">
        <v>142</v>
      </c>
      <c r="L195" s="45"/>
      <c r="M195" s="208" t="s">
        <v>19</v>
      </c>
      <c r="N195" s="209" t="s">
        <v>47</v>
      </c>
      <c r="O195" s="85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143</v>
      </c>
      <c r="AT195" s="212" t="s">
        <v>138</v>
      </c>
      <c r="AU195" s="212" t="s">
        <v>144</v>
      </c>
      <c r="AY195" s="18" t="s">
        <v>135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144</v>
      </c>
      <c r="BK195" s="213">
        <f>ROUND(I195*H195,2)</f>
        <v>0</v>
      </c>
      <c r="BL195" s="18" t="s">
        <v>143</v>
      </c>
      <c r="BM195" s="212" t="s">
        <v>279</v>
      </c>
    </row>
    <row r="196" s="2" customFormat="1">
      <c r="A196" s="39"/>
      <c r="B196" s="40"/>
      <c r="C196" s="41"/>
      <c r="D196" s="214" t="s">
        <v>146</v>
      </c>
      <c r="E196" s="41"/>
      <c r="F196" s="215" t="s">
        <v>280</v>
      </c>
      <c r="G196" s="41"/>
      <c r="H196" s="41"/>
      <c r="I196" s="216"/>
      <c r="J196" s="41"/>
      <c r="K196" s="41"/>
      <c r="L196" s="45"/>
      <c r="M196" s="217"/>
      <c r="N196" s="21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144</v>
      </c>
    </row>
    <row r="197" s="2" customFormat="1">
      <c r="A197" s="39"/>
      <c r="B197" s="40"/>
      <c r="C197" s="41"/>
      <c r="D197" s="219" t="s">
        <v>148</v>
      </c>
      <c r="E197" s="41"/>
      <c r="F197" s="220" t="s">
        <v>281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144</v>
      </c>
    </row>
    <row r="198" s="13" customFormat="1">
      <c r="A198" s="13"/>
      <c r="B198" s="221"/>
      <c r="C198" s="222"/>
      <c r="D198" s="214" t="s">
        <v>150</v>
      </c>
      <c r="E198" s="223" t="s">
        <v>19</v>
      </c>
      <c r="F198" s="224" t="s">
        <v>282</v>
      </c>
      <c r="G198" s="222"/>
      <c r="H198" s="225">
        <v>292.5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150</v>
      </c>
      <c r="AU198" s="231" t="s">
        <v>144</v>
      </c>
      <c r="AV198" s="13" t="s">
        <v>144</v>
      </c>
      <c r="AW198" s="13" t="s">
        <v>36</v>
      </c>
      <c r="AX198" s="13" t="s">
        <v>83</v>
      </c>
      <c r="AY198" s="231" t="s">
        <v>135</v>
      </c>
    </row>
    <row r="199" s="2" customFormat="1" ht="16.5" customHeight="1">
      <c r="A199" s="39"/>
      <c r="B199" s="40"/>
      <c r="C199" s="253" t="s">
        <v>283</v>
      </c>
      <c r="D199" s="253" t="s">
        <v>284</v>
      </c>
      <c r="E199" s="254" t="s">
        <v>285</v>
      </c>
      <c r="F199" s="255" t="s">
        <v>286</v>
      </c>
      <c r="G199" s="256" t="s">
        <v>203</v>
      </c>
      <c r="H199" s="257">
        <v>307.125</v>
      </c>
      <c r="I199" s="258"/>
      <c r="J199" s="259">
        <f>ROUND(I199*H199,2)</f>
        <v>0</v>
      </c>
      <c r="K199" s="255" t="s">
        <v>142</v>
      </c>
      <c r="L199" s="260"/>
      <c r="M199" s="261" t="s">
        <v>19</v>
      </c>
      <c r="N199" s="262" t="s">
        <v>47</v>
      </c>
      <c r="O199" s="85"/>
      <c r="P199" s="210">
        <f>O199*H199</f>
        <v>0</v>
      </c>
      <c r="Q199" s="210">
        <v>3.0000000000000001E-05</v>
      </c>
      <c r="R199" s="210">
        <f>Q199*H199</f>
        <v>0.0092137499999999997</v>
      </c>
      <c r="S199" s="210">
        <v>0</v>
      </c>
      <c r="T199" s="21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2" t="s">
        <v>200</v>
      </c>
      <c r="AT199" s="212" t="s">
        <v>284</v>
      </c>
      <c r="AU199" s="212" t="s">
        <v>144</v>
      </c>
      <c r="AY199" s="18" t="s">
        <v>135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8" t="s">
        <v>144</v>
      </c>
      <c r="BK199" s="213">
        <f>ROUND(I199*H199,2)</f>
        <v>0</v>
      </c>
      <c r="BL199" s="18" t="s">
        <v>143</v>
      </c>
      <c r="BM199" s="212" t="s">
        <v>287</v>
      </c>
    </row>
    <row r="200" s="2" customFormat="1">
      <c r="A200" s="39"/>
      <c r="B200" s="40"/>
      <c r="C200" s="41"/>
      <c r="D200" s="214" t="s">
        <v>146</v>
      </c>
      <c r="E200" s="41"/>
      <c r="F200" s="215" t="s">
        <v>286</v>
      </c>
      <c r="G200" s="41"/>
      <c r="H200" s="41"/>
      <c r="I200" s="216"/>
      <c r="J200" s="41"/>
      <c r="K200" s="41"/>
      <c r="L200" s="45"/>
      <c r="M200" s="217"/>
      <c r="N200" s="21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144</v>
      </c>
    </row>
    <row r="201" s="2" customFormat="1">
      <c r="A201" s="39"/>
      <c r="B201" s="40"/>
      <c r="C201" s="41"/>
      <c r="D201" s="219" t="s">
        <v>148</v>
      </c>
      <c r="E201" s="41"/>
      <c r="F201" s="220" t="s">
        <v>288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148</v>
      </c>
      <c r="AU201" s="18" t="s">
        <v>144</v>
      </c>
    </row>
    <row r="202" s="13" customFormat="1">
      <c r="A202" s="13"/>
      <c r="B202" s="221"/>
      <c r="C202" s="222"/>
      <c r="D202" s="214" t="s">
        <v>150</v>
      </c>
      <c r="E202" s="222"/>
      <c r="F202" s="224" t="s">
        <v>289</v>
      </c>
      <c r="G202" s="222"/>
      <c r="H202" s="225">
        <v>307.125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150</v>
      </c>
      <c r="AU202" s="231" t="s">
        <v>144</v>
      </c>
      <c r="AV202" s="13" t="s">
        <v>144</v>
      </c>
      <c r="AW202" s="13" t="s">
        <v>4</v>
      </c>
      <c r="AX202" s="13" t="s">
        <v>83</v>
      </c>
      <c r="AY202" s="231" t="s">
        <v>135</v>
      </c>
    </row>
    <row r="203" s="2" customFormat="1" ht="21.75" customHeight="1">
      <c r="A203" s="39"/>
      <c r="B203" s="40"/>
      <c r="C203" s="201" t="s">
        <v>290</v>
      </c>
      <c r="D203" s="201" t="s">
        <v>138</v>
      </c>
      <c r="E203" s="202" t="s">
        <v>291</v>
      </c>
      <c r="F203" s="203" t="s">
        <v>292</v>
      </c>
      <c r="G203" s="204" t="s">
        <v>293</v>
      </c>
      <c r="H203" s="205">
        <v>3.5139999999999998</v>
      </c>
      <c r="I203" s="206"/>
      <c r="J203" s="207">
        <f>ROUND(I203*H203,2)</f>
        <v>0</v>
      </c>
      <c r="K203" s="203" t="s">
        <v>142</v>
      </c>
      <c r="L203" s="45"/>
      <c r="M203" s="208" t="s">
        <v>19</v>
      </c>
      <c r="N203" s="209" t="s">
        <v>47</v>
      </c>
      <c r="O203" s="85"/>
      <c r="P203" s="210">
        <f>O203*H203</f>
        <v>0</v>
      </c>
      <c r="Q203" s="210">
        <v>2.2563399999999998</v>
      </c>
      <c r="R203" s="210">
        <f>Q203*H203</f>
        <v>7.9287787599999984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143</v>
      </c>
      <c r="AT203" s="212" t="s">
        <v>138</v>
      </c>
      <c r="AU203" s="212" t="s">
        <v>144</v>
      </c>
      <c r="AY203" s="18" t="s">
        <v>135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144</v>
      </c>
      <c r="BK203" s="213">
        <f>ROUND(I203*H203,2)</f>
        <v>0</v>
      </c>
      <c r="BL203" s="18" t="s">
        <v>143</v>
      </c>
      <c r="BM203" s="212" t="s">
        <v>294</v>
      </c>
    </row>
    <row r="204" s="2" customFormat="1">
      <c r="A204" s="39"/>
      <c r="B204" s="40"/>
      <c r="C204" s="41"/>
      <c r="D204" s="214" t="s">
        <v>146</v>
      </c>
      <c r="E204" s="41"/>
      <c r="F204" s="215" t="s">
        <v>295</v>
      </c>
      <c r="G204" s="41"/>
      <c r="H204" s="41"/>
      <c r="I204" s="216"/>
      <c r="J204" s="41"/>
      <c r="K204" s="41"/>
      <c r="L204" s="45"/>
      <c r="M204" s="217"/>
      <c r="N204" s="21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144</v>
      </c>
    </row>
    <row r="205" s="2" customFormat="1">
      <c r="A205" s="39"/>
      <c r="B205" s="40"/>
      <c r="C205" s="41"/>
      <c r="D205" s="219" t="s">
        <v>148</v>
      </c>
      <c r="E205" s="41"/>
      <c r="F205" s="220" t="s">
        <v>296</v>
      </c>
      <c r="G205" s="41"/>
      <c r="H205" s="41"/>
      <c r="I205" s="216"/>
      <c r="J205" s="41"/>
      <c r="K205" s="41"/>
      <c r="L205" s="45"/>
      <c r="M205" s="217"/>
      <c r="N205" s="218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144</v>
      </c>
    </row>
    <row r="206" s="13" customFormat="1">
      <c r="A206" s="13"/>
      <c r="B206" s="221"/>
      <c r="C206" s="222"/>
      <c r="D206" s="214" t="s">
        <v>150</v>
      </c>
      <c r="E206" s="223" t="s">
        <v>19</v>
      </c>
      <c r="F206" s="224" t="s">
        <v>297</v>
      </c>
      <c r="G206" s="222"/>
      <c r="H206" s="225">
        <v>3.5139999999999998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150</v>
      </c>
      <c r="AU206" s="231" t="s">
        <v>144</v>
      </c>
      <c r="AV206" s="13" t="s">
        <v>144</v>
      </c>
      <c r="AW206" s="13" t="s">
        <v>36</v>
      </c>
      <c r="AX206" s="13" t="s">
        <v>83</v>
      </c>
      <c r="AY206" s="231" t="s">
        <v>135</v>
      </c>
    </row>
    <row r="207" s="2" customFormat="1" ht="16.5" customHeight="1">
      <c r="A207" s="39"/>
      <c r="B207" s="40"/>
      <c r="C207" s="201" t="s">
        <v>7</v>
      </c>
      <c r="D207" s="201" t="s">
        <v>138</v>
      </c>
      <c r="E207" s="202" t="s">
        <v>298</v>
      </c>
      <c r="F207" s="203" t="s">
        <v>299</v>
      </c>
      <c r="G207" s="204" t="s">
        <v>293</v>
      </c>
      <c r="H207" s="205">
        <v>3.5139999999999998</v>
      </c>
      <c r="I207" s="206"/>
      <c r="J207" s="207">
        <f>ROUND(I207*H207,2)</f>
        <v>0</v>
      </c>
      <c r="K207" s="203" t="s">
        <v>142</v>
      </c>
      <c r="L207" s="45"/>
      <c r="M207" s="208" t="s">
        <v>19</v>
      </c>
      <c r="N207" s="209" t="s">
        <v>47</v>
      </c>
      <c r="O207" s="85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143</v>
      </c>
      <c r="AT207" s="212" t="s">
        <v>138</v>
      </c>
      <c r="AU207" s="212" t="s">
        <v>144</v>
      </c>
      <c r="AY207" s="18" t="s">
        <v>135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144</v>
      </c>
      <c r="BK207" s="213">
        <f>ROUND(I207*H207,2)</f>
        <v>0</v>
      </c>
      <c r="BL207" s="18" t="s">
        <v>143</v>
      </c>
      <c r="BM207" s="212" t="s">
        <v>300</v>
      </c>
    </row>
    <row r="208" s="2" customFormat="1">
      <c r="A208" s="39"/>
      <c r="B208" s="40"/>
      <c r="C208" s="41"/>
      <c r="D208" s="214" t="s">
        <v>146</v>
      </c>
      <c r="E208" s="41"/>
      <c r="F208" s="215" t="s">
        <v>301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144</v>
      </c>
    </row>
    <row r="209" s="2" customFormat="1">
      <c r="A209" s="39"/>
      <c r="B209" s="40"/>
      <c r="C209" s="41"/>
      <c r="D209" s="219" t="s">
        <v>148</v>
      </c>
      <c r="E209" s="41"/>
      <c r="F209" s="220" t="s">
        <v>302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148</v>
      </c>
      <c r="AU209" s="18" t="s">
        <v>144</v>
      </c>
    </row>
    <row r="210" s="2" customFormat="1" ht="16.5" customHeight="1">
      <c r="A210" s="39"/>
      <c r="B210" s="40"/>
      <c r="C210" s="201" t="s">
        <v>303</v>
      </c>
      <c r="D210" s="201" t="s">
        <v>138</v>
      </c>
      <c r="E210" s="202" t="s">
        <v>304</v>
      </c>
      <c r="F210" s="203" t="s">
        <v>305</v>
      </c>
      <c r="G210" s="204" t="s">
        <v>306</v>
      </c>
      <c r="H210" s="205">
        <v>0.23400000000000001</v>
      </c>
      <c r="I210" s="206"/>
      <c r="J210" s="207">
        <f>ROUND(I210*H210,2)</f>
        <v>0</v>
      </c>
      <c r="K210" s="203" t="s">
        <v>142</v>
      </c>
      <c r="L210" s="45"/>
      <c r="M210" s="208" t="s">
        <v>19</v>
      </c>
      <c r="N210" s="209" t="s">
        <v>47</v>
      </c>
      <c r="O210" s="85"/>
      <c r="P210" s="210">
        <f>O210*H210</f>
        <v>0</v>
      </c>
      <c r="Q210" s="210">
        <v>1.0627727797</v>
      </c>
      <c r="R210" s="210">
        <f>Q210*H210</f>
        <v>0.2486888304498</v>
      </c>
      <c r="S210" s="210">
        <v>0</v>
      </c>
      <c r="T210" s="21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2" t="s">
        <v>143</v>
      </c>
      <c r="AT210" s="212" t="s">
        <v>138</v>
      </c>
      <c r="AU210" s="212" t="s">
        <v>144</v>
      </c>
      <c r="AY210" s="18" t="s">
        <v>135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8" t="s">
        <v>144</v>
      </c>
      <c r="BK210" s="213">
        <f>ROUND(I210*H210,2)</f>
        <v>0</v>
      </c>
      <c r="BL210" s="18" t="s">
        <v>143</v>
      </c>
      <c r="BM210" s="212" t="s">
        <v>307</v>
      </c>
    </row>
    <row r="211" s="2" customFormat="1">
      <c r="A211" s="39"/>
      <c r="B211" s="40"/>
      <c r="C211" s="41"/>
      <c r="D211" s="214" t="s">
        <v>146</v>
      </c>
      <c r="E211" s="41"/>
      <c r="F211" s="215" t="s">
        <v>308</v>
      </c>
      <c r="G211" s="41"/>
      <c r="H211" s="41"/>
      <c r="I211" s="216"/>
      <c r="J211" s="41"/>
      <c r="K211" s="41"/>
      <c r="L211" s="45"/>
      <c r="M211" s="217"/>
      <c r="N211" s="218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144</v>
      </c>
    </row>
    <row r="212" s="2" customFormat="1">
      <c r="A212" s="39"/>
      <c r="B212" s="40"/>
      <c r="C212" s="41"/>
      <c r="D212" s="219" t="s">
        <v>148</v>
      </c>
      <c r="E212" s="41"/>
      <c r="F212" s="220" t="s">
        <v>309</v>
      </c>
      <c r="G212" s="41"/>
      <c r="H212" s="41"/>
      <c r="I212" s="216"/>
      <c r="J212" s="41"/>
      <c r="K212" s="41"/>
      <c r="L212" s="45"/>
      <c r="M212" s="217"/>
      <c r="N212" s="21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144</v>
      </c>
    </row>
    <row r="213" s="13" customFormat="1">
      <c r="A213" s="13"/>
      <c r="B213" s="221"/>
      <c r="C213" s="222"/>
      <c r="D213" s="214" t="s">
        <v>150</v>
      </c>
      <c r="E213" s="223" t="s">
        <v>19</v>
      </c>
      <c r="F213" s="224" t="s">
        <v>310</v>
      </c>
      <c r="G213" s="222"/>
      <c r="H213" s="225">
        <v>0.23400000000000001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150</v>
      </c>
      <c r="AU213" s="231" t="s">
        <v>144</v>
      </c>
      <c r="AV213" s="13" t="s">
        <v>144</v>
      </c>
      <c r="AW213" s="13" t="s">
        <v>36</v>
      </c>
      <c r="AX213" s="13" t="s">
        <v>83</v>
      </c>
      <c r="AY213" s="231" t="s">
        <v>135</v>
      </c>
    </row>
    <row r="214" s="2" customFormat="1" ht="16.5" customHeight="1">
      <c r="A214" s="39"/>
      <c r="B214" s="40"/>
      <c r="C214" s="201" t="s">
        <v>311</v>
      </c>
      <c r="D214" s="201" t="s">
        <v>138</v>
      </c>
      <c r="E214" s="202" t="s">
        <v>312</v>
      </c>
      <c r="F214" s="203" t="s">
        <v>313</v>
      </c>
      <c r="G214" s="204" t="s">
        <v>141</v>
      </c>
      <c r="H214" s="205">
        <v>10</v>
      </c>
      <c r="I214" s="206"/>
      <c r="J214" s="207">
        <f>ROUND(I214*H214,2)</f>
        <v>0</v>
      </c>
      <c r="K214" s="203" t="s">
        <v>142</v>
      </c>
      <c r="L214" s="45"/>
      <c r="M214" s="208" t="s">
        <v>19</v>
      </c>
      <c r="N214" s="209" t="s">
        <v>47</v>
      </c>
      <c r="O214" s="85"/>
      <c r="P214" s="210">
        <f>O214*H214</f>
        <v>0</v>
      </c>
      <c r="Q214" s="210">
        <v>0.44170336999999998</v>
      </c>
      <c r="R214" s="210">
        <f>Q214*H214</f>
        <v>4.4170337000000002</v>
      </c>
      <c r="S214" s="210">
        <v>0</v>
      </c>
      <c r="T214" s="21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2" t="s">
        <v>143</v>
      </c>
      <c r="AT214" s="212" t="s">
        <v>138</v>
      </c>
      <c r="AU214" s="212" t="s">
        <v>144</v>
      </c>
      <c r="AY214" s="18" t="s">
        <v>135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8" t="s">
        <v>144</v>
      </c>
      <c r="BK214" s="213">
        <f>ROUND(I214*H214,2)</f>
        <v>0</v>
      </c>
      <c r="BL214" s="18" t="s">
        <v>143</v>
      </c>
      <c r="BM214" s="212" t="s">
        <v>314</v>
      </c>
    </row>
    <row r="215" s="2" customFormat="1">
      <c r="A215" s="39"/>
      <c r="B215" s="40"/>
      <c r="C215" s="41"/>
      <c r="D215" s="214" t="s">
        <v>146</v>
      </c>
      <c r="E215" s="41"/>
      <c r="F215" s="215" t="s">
        <v>315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144</v>
      </c>
    </row>
    <row r="216" s="2" customFormat="1">
      <c r="A216" s="39"/>
      <c r="B216" s="40"/>
      <c r="C216" s="41"/>
      <c r="D216" s="219" t="s">
        <v>148</v>
      </c>
      <c r="E216" s="41"/>
      <c r="F216" s="220" t="s">
        <v>316</v>
      </c>
      <c r="G216" s="41"/>
      <c r="H216" s="41"/>
      <c r="I216" s="216"/>
      <c r="J216" s="41"/>
      <c r="K216" s="41"/>
      <c r="L216" s="45"/>
      <c r="M216" s="217"/>
      <c r="N216" s="218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148</v>
      </c>
      <c r="AU216" s="18" t="s">
        <v>144</v>
      </c>
    </row>
    <row r="217" s="14" customFormat="1">
      <c r="A217" s="14"/>
      <c r="B217" s="232"/>
      <c r="C217" s="233"/>
      <c r="D217" s="214" t="s">
        <v>150</v>
      </c>
      <c r="E217" s="234" t="s">
        <v>19</v>
      </c>
      <c r="F217" s="235" t="s">
        <v>317</v>
      </c>
      <c r="G217" s="233"/>
      <c r="H217" s="234" t="s">
        <v>19</v>
      </c>
      <c r="I217" s="236"/>
      <c r="J217" s="233"/>
      <c r="K217" s="233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150</v>
      </c>
      <c r="AU217" s="241" t="s">
        <v>144</v>
      </c>
      <c r="AV217" s="14" t="s">
        <v>83</v>
      </c>
      <c r="AW217" s="14" t="s">
        <v>36</v>
      </c>
      <c r="AX217" s="14" t="s">
        <v>75</v>
      </c>
      <c r="AY217" s="241" t="s">
        <v>135</v>
      </c>
    </row>
    <row r="218" s="13" customFormat="1">
      <c r="A218" s="13"/>
      <c r="B218" s="221"/>
      <c r="C218" s="222"/>
      <c r="D218" s="214" t="s">
        <v>150</v>
      </c>
      <c r="E218" s="223" t="s">
        <v>19</v>
      </c>
      <c r="F218" s="224" t="s">
        <v>318</v>
      </c>
      <c r="G218" s="222"/>
      <c r="H218" s="225">
        <v>10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150</v>
      </c>
      <c r="AU218" s="231" t="s">
        <v>144</v>
      </c>
      <c r="AV218" s="13" t="s">
        <v>144</v>
      </c>
      <c r="AW218" s="13" t="s">
        <v>36</v>
      </c>
      <c r="AX218" s="13" t="s">
        <v>83</v>
      </c>
      <c r="AY218" s="231" t="s">
        <v>135</v>
      </c>
    </row>
    <row r="219" s="2" customFormat="1" ht="16.5" customHeight="1">
      <c r="A219" s="39"/>
      <c r="B219" s="40"/>
      <c r="C219" s="253" t="s">
        <v>319</v>
      </c>
      <c r="D219" s="253" t="s">
        <v>284</v>
      </c>
      <c r="E219" s="254" t="s">
        <v>320</v>
      </c>
      <c r="F219" s="255" t="s">
        <v>321</v>
      </c>
      <c r="G219" s="256" t="s">
        <v>141</v>
      </c>
      <c r="H219" s="257">
        <v>10</v>
      </c>
      <c r="I219" s="258"/>
      <c r="J219" s="259">
        <f>ROUND(I219*H219,2)</f>
        <v>0</v>
      </c>
      <c r="K219" s="255" t="s">
        <v>19</v>
      </c>
      <c r="L219" s="260"/>
      <c r="M219" s="261" t="s">
        <v>19</v>
      </c>
      <c r="N219" s="262" t="s">
        <v>47</v>
      </c>
      <c r="O219" s="85"/>
      <c r="P219" s="210">
        <f>O219*H219</f>
        <v>0</v>
      </c>
      <c r="Q219" s="210">
        <v>0.017000000000000001</v>
      </c>
      <c r="R219" s="210">
        <f>Q219*H219</f>
        <v>0.17000000000000001</v>
      </c>
      <c r="S219" s="210">
        <v>0</v>
      </c>
      <c r="T219" s="21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2" t="s">
        <v>200</v>
      </c>
      <c r="AT219" s="212" t="s">
        <v>284</v>
      </c>
      <c r="AU219" s="212" t="s">
        <v>144</v>
      </c>
      <c r="AY219" s="18" t="s">
        <v>135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8" t="s">
        <v>144</v>
      </c>
      <c r="BK219" s="213">
        <f>ROUND(I219*H219,2)</f>
        <v>0</v>
      </c>
      <c r="BL219" s="18" t="s">
        <v>143</v>
      </c>
      <c r="BM219" s="212" t="s">
        <v>322</v>
      </c>
    </row>
    <row r="220" s="2" customFormat="1">
      <c r="A220" s="39"/>
      <c r="B220" s="40"/>
      <c r="C220" s="41"/>
      <c r="D220" s="214" t="s">
        <v>146</v>
      </c>
      <c r="E220" s="41"/>
      <c r="F220" s="215" t="s">
        <v>323</v>
      </c>
      <c r="G220" s="41"/>
      <c r="H220" s="41"/>
      <c r="I220" s="216"/>
      <c r="J220" s="41"/>
      <c r="K220" s="41"/>
      <c r="L220" s="45"/>
      <c r="M220" s="217"/>
      <c r="N220" s="218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146</v>
      </c>
      <c r="AU220" s="18" t="s">
        <v>144</v>
      </c>
    </row>
    <row r="221" s="2" customFormat="1" ht="21.75" customHeight="1">
      <c r="A221" s="39"/>
      <c r="B221" s="40"/>
      <c r="C221" s="201" t="s">
        <v>324</v>
      </c>
      <c r="D221" s="201" t="s">
        <v>138</v>
      </c>
      <c r="E221" s="202" t="s">
        <v>325</v>
      </c>
      <c r="F221" s="203" t="s">
        <v>326</v>
      </c>
      <c r="G221" s="204" t="s">
        <v>141</v>
      </c>
      <c r="H221" s="205">
        <v>10</v>
      </c>
      <c r="I221" s="206"/>
      <c r="J221" s="207">
        <f>ROUND(I221*H221,2)</f>
        <v>0</v>
      </c>
      <c r="K221" s="203" t="s">
        <v>142</v>
      </c>
      <c r="L221" s="45"/>
      <c r="M221" s="208" t="s">
        <v>19</v>
      </c>
      <c r="N221" s="209" t="s">
        <v>47</v>
      </c>
      <c r="O221" s="85"/>
      <c r="P221" s="210">
        <f>O221*H221</f>
        <v>0</v>
      </c>
      <c r="Q221" s="210">
        <v>0.053615999999999997</v>
      </c>
      <c r="R221" s="210">
        <f>Q221*H221</f>
        <v>0.53615999999999997</v>
      </c>
      <c r="S221" s="210">
        <v>0</v>
      </c>
      <c r="T221" s="21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2" t="s">
        <v>143</v>
      </c>
      <c r="AT221" s="212" t="s">
        <v>138</v>
      </c>
      <c r="AU221" s="212" t="s">
        <v>144</v>
      </c>
      <c r="AY221" s="18" t="s">
        <v>135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8" t="s">
        <v>144</v>
      </c>
      <c r="BK221" s="213">
        <f>ROUND(I221*H221,2)</f>
        <v>0</v>
      </c>
      <c r="BL221" s="18" t="s">
        <v>143</v>
      </c>
      <c r="BM221" s="212" t="s">
        <v>327</v>
      </c>
    </row>
    <row r="222" s="2" customFormat="1">
      <c r="A222" s="39"/>
      <c r="B222" s="40"/>
      <c r="C222" s="41"/>
      <c r="D222" s="214" t="s">
        <v>146</v>
      </c>
      <c r="E222" s="41"/>
      <c r="F222" s="215" t="s">
        <v>328</v>
      </c>
      <c r="G222" s="41"/>
      <c r="H222" s="41"/>
      <c r="I222" s="216"/>
      <c r="J222" s="41"/>
      <c r="K222" s="41"/>
      <c r="L222" s="45"/>
      <c r="M222" s="217"/>
      <c r="N222" s="21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144</v>
      </c>
    </row>
    <row r="223" s="2" customFormat="1">
      <c r="A223" s="39"/>
      <c r="B223" s="40"/>
      <c r="C223" s="41"/>
      <c r="D223" s="219" t="s">
        <v>148</v>
      </c>
      <c r="E223" s="41"/>
      <c r="F223" s="220" t="s">
        <v>329</v>
      </c>
      <c r="G223" s="41"/>
      <c r="H223" s="41"/>
      <c r="I223" s="216"/>
      <c r="J223" s="41"/>
      <c r="K223" s="41"/>
      <c r="L223" s="45"/>
      <c r="M223" s="217"/>
      <c r="N223" s="21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144</v>
      </c>
    </row>
    <row r="224" s="13" customFormat="1">
      <c r="A224" s="13"/>
      <c r="B224" s="221"/>
      <c r="C224" s="222"/>
      <c r="D224" s="214" t="s">
        <v>150</v>
      </c>
      <c r="E224" s="223" t="s">
        <v>19</v>
      </c>
      <c r="F224" s="224" t="s">
        <v>318</v>
      </c>
      <c r="G224" s="222"/>
      <c r="H224" s="225">
        <v>10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150</v>
      </c>
      <c r="AU224" s="231" t="s">
        <v>144</v>
      </c>
      <c r="AV224" s="13" t="s">
        <v>144</v>
      </c>
      <c r="AW224" s="13" t="s">
        <v>36</v>
      </c>
      <c r="AX224" s="13" t="s">
        <v>83</v>
      </c>
      <c r="AY224" s="231" t="s">
        <v>135</v>
      </c>
    </row>
    <row r="225" s="2" customFormat="1" ht="16.5" customHeight="1">
      <c r="A225" s="39"/>
      <c r="B225" s="40"/>
      <c r="C225" s="253" t="s">
        <v>330</v>
      </c>
      <c r="D225" s="253" t="s">
        <v>284</v>
      </c>
      <c r="E225" s="254" t="s">
        <v>331</v>
      </c>
      <c r="F225" s="255" t="s">
        <v>332</v>
      </c>
      <c r="G225" s="256" t="s">
        <v>141</v>
      </c>
      <c r="H225" s="257">
        <v>10</v>
      </c>
      <c r="I225" s="258"/>
      <c r="J225" s="259">
        <f>ROUND(I225*H225,2)</f>
        <v>0</v>
      </c>
      <c r="K225" s="255" t="s">
        <v>142</v>
      </c>
      <c r="L225" s="260"/>
      <c r="M225" s="261" t="s">
        <v>19</v>
      </c>
      <c r="N225" s="262" t="s">
        <v>47</v>
      </c>
      <c r="O225" s="85"/>
      <c r="P225" s="210">
        <f>O225*H225</f>
        <v>0</v>
      </c>
      <c r="Q225" s="210">
        <v>0.044999999999999998</v>
      </c>
      <c r="R225" s="210">
        <f>Q225*H225</f>
        <v>0.44999999999999996</v>
      </c>
      <c r="S225" s="210">
        <v>0</v>
      </c>
      <c r="T225" s="21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200</v>
      </c>
      <c r="AT225" s="212" t="s">
        <v>284</v>
      </c>
      <c r="AU225" s="212" t="s">
        <v>144</v>
      </c>
      <c r="AY225" s="18" t="s">
        <v>135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144</v>
      </c>
      <c r="BK225" s="213">
        <f>ROUND(I225*H225,2)</f>
        <v>0</v>
      </c>
      <c r="BL225" s="18" t="s">
        <v>143</v>
      </c>
      <c r="BM225" s="212" t="s">
        <v>333</v>
      </c>
    </row>
    <row r="226" s="2" customFormat="1">
      <c r="A226" s="39"/>
      <c r="B226" s="40"/>
      <c r="C226" s="41"/>
      <c r="D226" s="214" t="s">
        <v>146</v>
      </c>
      <c r="E226" s="41"/>
      <c r="F226" s="215" t="s">
        <v>332</v>
      </c>
      <c r="G226" s="41"/>
      <c r="H226" s="41"/>
      <c r="I226" s="216"/>
      <c r="J226" s="41"/>
      <c r="K226" s="41"/>
      <c r="L226" s="45"/>
      <c r="M226" s="217"/>
      <c r="N226" s="21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144</v>
      </c>
    </row>
    <row r="227" s="2" customFormat="1">
      <c r="A227" s="39"/>
      <c r="B227" s="40"/>
      <c r="C227" s="41"/>
      <c r="D227" s="219" t="s">
        <v>148</v>
      </c>
      <c r="E227" s="41"/>
      <c r="F227" s="220" t="s">
        <v>334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144</v>
      </c>
    </row>
    <row r="228" s="12" customFormat="1" ht="22.8" customHeight="1">
      <c r="A228" s="12"/>
      <c r="B228" s="185"/>
      <c r="C228" s="186"/>
      <c r="D228" s="187" t="s">
        <v>74</v>
      </c>
      <c r="E228" s="199" t="s">
        <v>208</v>
      </c>
      <c r="F228" s="199" t="s">
        <v>335</v>
      </c>
      <c r="G228" s="186"/>
      <c r="H228" s="186"/>
      <c r="I228" s="189"/>
      <c r="J228" s="200">
        <f>BK228</f>
        <v>0</v>
      </c>
      <c r="K228" s="186"/>
      <c r="L228" s="191"/>
      <c r="M228" s="192"/>
      <c r="N228" s="193"/>
      <c r="O228" s="193"/>
      <c r="P228" s="194">
        <f>SUM(P229:P264)</f>
        <v>0</v>
      </c>
      <c r="Q228" s="193"/>
      <c r="R228" s="194">
        <f>SUM(R229:R264)</f>
        <v>0.013894790000000001</v>
      </c>
      <c r="S228" s="193"/>
      <c r="T228" s="195">
        <f>SUM(T229:T264)</f>
        <v>92.096939999999989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6" t="s">
        <v>83</v>
      </c>
      <c r="AT228" s="197" t="s">
        <v>74</v>
      </c>
      <c r="AU228" s="197" t="s">
        <v>83</v>
      </c>
      <c r="AY228" s="196" t="s">
        <v>135</v>
      </c>
      <c r="BK228" s="198">
        <f>SUM(BK229:BK264)</f>
        <v>0</v>
      </c>
    </row>
    <row r="229" s="2" customFormat="1" ht="16.5" customHeight="1">
      <c r="A229" s="39"/>
      <c r="B229" s="40"/>
      <c r="C229" s="201" t="s">
        <v>336</v>
      </c>
      <c r="D229" s="201" t="s">
        <v>138</v>
      </c>
      <c r="E229" s="202" t="s">
        <v>337</v>
      </c>
      <c r="F229" s="203" t="s">
        <v>338</v>
      </c>
      <c r="G229" s="204" t="s">
        <v>203</v>
      </c>
      <c r="H229" s="205">
        <v>46.649999999999999</v>
      </c>
      <c r="I229" s="206"/>
      <c r="J229" s="207">
        <f>ROUND(I229*H229,2)</f>
        <v>0</v>
      </c>
      <c r="K229" s="203" t="s">
        <v>142</v>
      </c>
      <c r="L229" s="45"/>
      <c r="M229" s="208" t="s">
        <v>19</v>
      </c>
      <c r="N229" s="209" t="s">
        <v>47</v>
      </c>
      <c r="O229" s="85"/>
      <c r="P229" s="210">
        <f>O229*H229</f>
        <v>0</v>
      </c>
      <c r="Q229" s="210">
        <v>2.3099999999999999E-05</v>
      </c>
      <c r="R229" s="210">
        <f>Q229*H229</f>
        <v>0.0010776149999999999</v>
      </c>
      <c r="S229" s="210">
        <v>0</v>
      </c>
      <c r="T229" s="21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2" t="s">
        <v>143</v>
      </c>
      <c r="AT229" s="212" t="s">
        <v>138</v>
      </c>
      <c r="AU229" s="212" t="s">
        <v>144</v>
      </c>
      <c r="AY229" s="18" t="s">
        <v>135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8" t="s">
        <v>144</v>
      </c>
      <c r="BK229" s="213">
        <f>ROUND(I229*H229,2)</f>
        <v>0</v>
      </c>
      <c r="BL229" s="18" t="s">
        <v>143</v>
      </c>
      <c r="BM229" s="212" t="s">
        <v>339</v>
      </c>
    </row>
    <row r="230" s="2" customFormat="1">
      <c r="A230" s="39"/>
      <c r="B230" s="40"/>
      <c r="C230" s="41"/>
      <c r="D230" s="214" t="s">
        <v>146</v>
      </c>
      <c r="E230" s="41"/>
      <c r="F230" s="215" t="s">
        <v>340</v>
      </c>
      <c r="G230" s="41"/>
      <c r="H230" s="41"/>
      <c r="I230" s="216"/>
      <c r="J230" s="41"/>
      <c r="K230" s="41"/>
      <c r="L230" s="45"/>
      <c r="M230" s="217"/>
      <c r="N230" s="218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144</v>
      </c>
    </row>
    <row r="231" s="2" customFormat="1">
      <c r="A231" s="39"/>
      <c r="B231" s="40"/>
      <c r="C231" s="41"/>
      <c r="D231" s="219" t="s">
        <v>148</v>
      </c>
      <c r="E231" s="41"/>
      <c r="F231" s="220" t="s">
        <v>341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144</v>
      </c>
    </row>
    <row r="232" s="13" customFormat="1">
      <c r="A232" s="13"/>
      <c r="B232" s="221"/>
      <c r="C232" s="222"/>
      <c r="D232" s="214" t="s">
        <v>150</v>
      </c>
      <c r="E232" s="223" t="s">
        <v>19</v>
      </c>
      <c r="F232" s="224" t="s">
        <v>342</v>
      </c>
      <c r="G232" s="222"/>
      <c r="H232" s="225">
        <v>46.649999999999999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150</v>
      </c>
      <c r="AU232" s="231" t="s">
        <v>144</v>
      </c>
      <c r="AV232" s="13" t="s">
        <v>144</v>
      </c>
      <c r="AW232" s="13" t="s">
        <v>36</v>
      </c>
      <c r="AX232" s="13" t="s">
        <v>83</v>
      </c>
      <c r="AY232" s="231" t="s">
        <v>135</v>
      </c>
    </row>
    <row r="233" s="2" customFormat="1" ht="16.5" customHeight="1">
      <c r="A233" s="39"/>
      <c r="B233" s="40"/>
      <c r="C233" s="201" t="s">
        <v>343</v>
      </c>
      <c r="D233" s="201" t="s">
        <v>138</v>
      </c>
      <c r="E233" s="202" t="s">
        <v>344</v>
      </c>
      <c r="F233" s="203" t="s">
        <v>345</v>
      </c>
      <c r="G233" s="204" t="s">
        <v>166</v>
      </c>
      <c r="H233" s="205">
        <v>259.16500000000002</v>
      </c>
      <c r="I233" s="206"/>
      <c r="J233" s="207">
        <f>ROUND(I233*H233,2)</f>
        <v>0</v>
      </c>
      <c r="K233" s="203" t="s">
        <v>142</v>
      </c>
      <c r="L233" s="45"/>
      <c r="M233" s="208" t="s">
        <v>19</v>
      </c>
      <c r="N233" s="209" t="s">
        <v>47</v>
      </c>
      <c r="O233" s="85"/>
      <c r="P233" s="210">
        <f>O233*H233</f>
        <v>0</v>
      </c>
      <c r="Q233" s="210">
        <v>3.4999999999999997E-05</v>
      </c>
      <c r="R233" s="210">
        <f>Q233*H233</f>
        <v>0.0090707749999999997</v>
      </c>
      <c r="S233" s="210">
        <v>0</v>
      </c>
      <c r="T233" s="21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2" t="s">
        <v>143</v>
      </c>
      <c r="AT233" s="212" t="s">
        <v>138</v>
      </c>
      <c r="AU233" s="212" t="s">
        <v>144</v>
      </c>
      <c r="AY233" s="18" t="s">
        <v>135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8" t="s">
        <v>144</v>
      </c>
      <c r="BK233" s="213">
        <f>ROUND(I233*H233,2)</f>
        <v>0</v>
      </c>
      <c r="BL233" s="18" t="s">
        <v>143</v>
      </c>
      <c r="BM233" s="212" t="s">
        <v>346</v>
      </c>
    </row>
    <row r="234" s="2" customFormat="1">
      <c r="A234" s="39"/>
      <c r="B234" s="40"/>
      <c r="C234" s="41"/>
      <c r="D234" s="214" t="s">
        <v>146</v>
      </c>
      <c r="E234" s="41"/>
      <c r="F234" s="215" t="s">
        <v>347</v>
      </c>
      <c r="G234" s="41"/>
      <c r="H234" s="41"/>
      <c r="I234" s="216"/>
      <c r="J234" s="41"/>
      <c r="K234" s="41"/>
      <c r="L234" s="45"/>
      <c r="M234" s="217"/>
      <c r="N234" s="218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144</v>
      </c>
    </row>
    <row r="235" s="2" customFormat="1">
      <c r="A235" s="39"/>
      <c r="B235" s="40"/>
      <c r="C235" s="41"/>
      <c r="D235" s="219" t="s">
        <v>148</v>
      </c>
      <c r="E235" s="41"/>
      <c r="F235" s="220" t="s">
        <v>348</v>
      </c>
      <c r="G235" s="41"/>
      <c r="H235" s="41"/>
      <c r="I235" s="216"/>
      <c r="J235" s="41"/>
      <c r="K235" s="41"/>
      <c r="L235" s="45"/>
      <c r="M235" s="217"/>
      <c r="N235" s="21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148</v>
      </c>
      <c r="AU235" s="18" t="s">
        <v>144</v>
      </c>
    </row>
    <row r="236" s="13" customFormat="1">
      <c r="A236" s="13"/>
      <c r="B236" s="221"/>
      <c r="C236" s="222"/>
      <c r="D236" s="214" t="s">
        <v>150</v>
      </c>
      <c r="E236" s="223" t="s">
        <v>19</v>
      </c>
      <c r="F236" s="224" t="s">
        <v>349</v>
      </c>
      <c r="G236" s="222"/>
      <c r="H236" s="225">
        <v>259.16500000000002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150</v>
      </c>
      <c r="AU236" s="231" t="s">
        <v>144</v>
      </c>
      <c r="AV236" s="13" t="s">
        <v>144</v>
      </c>
      <c r="AW236" s="13" t="s">
        <v>36</v>
      </c>
      <c r="AX236" s="13" t="s">
        <v>83</v>
      </c>
      <c r="AY236" s="231" t="s">
        <v>135</v>
      </c>
    </row>
    <row r="237" s="2" customFormat="1" ht="16.5" customHeight="1">
      <c r="A237" s="39"/>
      <c r="B237" s="40"/>
      <c r="C237" s="201" t="s">
        <v>350</v>
      </c>
      <c r="D237" s="201" t="s">
        <v>138</v>
      </c>
      <c r="E237" s="202" t="s">
        <v>351</v>
      </c>
      <c r="F237" s="203" t="s">
        <v>352</v>
      </c>
      <c r="G237" s="204" t="s">
        <v>141</v>
      </c>
      <c r="H237" s="205">
        <v>1</v>
      </c>
      <c r="I237" s="206"/>
      <c r="J237" s="207">
        <f>ROUND(I237*H237,2)</f>
        <v>0</v>
      </c>
      <c r="K237" s="203" t="s">
        <v>142</v>
      </c>
      <c r="L237" s="45"/>
      <c r="M237" s="208" t="s">
        <v>19</v>
      </c>
      <c r="N237" s="209" t="s">
        <v>47</v>
      </c>
      <c r="O237" s="85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143</v>
      </c>
      <c r="AT237" s="212" t="s">
        <v>138</v>
      </c>
      <c r="AU237" s="212" t="s">
        <v>144</v>
      </c>
      <c r="AY237" s="18" t="s">
        <v>135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144</v>
      </c>
      <c r="BK237" s="213">
        <f>ROUND(I237*H237,2)</f>
        <v>0</v>
      </c>
      <c r="BL237" s="18" t="s">
        <v>143</v>
      </c>
      <c r="BM237" s="212" t="s">
        <v>353</v>
      </c>
    </row>
    <row r="238" s="2" customFormat="1">
      <c r="A238" s="39"/>
      <c r="B238" s="40"/>
      <c r="C238" s="41"/>
      <c r="D238" s="214" t="s">
        <v>146</v>
      </c>
      <c r="E238" s="41"/>
      <c r="F238" s="215" t="s">
        <v>354</v>
      </c>
      <c r="G238" s="41"/>
      <c r="H238" s="41"/>
      <c r="I238" s="216"/>
      <c r="J238" s="41"/>
      <c r="K238" s="41"/>
      <c r="L238" s="45"/>
      <c r="M238" s="217"/>
      <c r="N238" s="21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146</v>
      </c>
      <c r="AU238" s="18" t="s">
        <v>144</v>
      </c>
    </row>
    <row r="239" s="2" customFormat="1">
      <c r="A239" s="39"/>
      <c r="B239" s="40"/>
      <c r="C239" s="41"/>
      <c r="D239" s="219" t="s">
        <v>148</v>
      </c>
      <c r="E239" s="41"/>
      <c r="F239" s="220" t="s">
        <v>355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144</v>
      </c>
    </row>
    <row r="240" s="2" customFormat="1" ht="16.5" customHeight="1">
      <c r="A240" s="39"/>
      <c r="B240" s="40"/>
      <c r="C240" s="253" t="s">
        <v>356</v>
      </c>
      <c r="D240" s="253" t="s">
        <v>284</v>
      </c>
      <c r="E240" s="254" t="s">
        <v>357</v>
      </c>
      <c r="F240" s="255" t="s">
        <v>358</v>
      </c>
      <c r="G240" s="256" t="s">
        <v>141</v>
      </c>
      <c r="H240" s="257">
        <v>1</v>
      </c>
      <c r="I240" s="258"/>
      <c r="J240" s="259">
        <f>ROUND(I240*H240,2)</f>
        <v>0</v>
      </c>
      <c r="K240" s="255" t="s">
        <v>19</v>
      </c>
      <c r="L240" s="260"/>
      <c r="M240" s="261" t="s">
        <v>19</v>
      </c>
      <c r="N240" s="262" t="s">
        <v>47</v>
      </c>
      <c r="O240" s="85"/>
      <c r="P240" s="210">
        <f>O240*H240</f>
        <v>0</v>
      </c>
      <c r="Q240" s="210">
        <v>0.00013999999999999999</v>
      </c>
      <c r="R240" s="210">
        <f>Q240*H240</f>
        <v>0.00013999999999999999</v>
      </c>
      <c r="S240" s="210">
        <v>0</v>
      </c>
      <c r="T240" s="21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2" t="s">
        <v>200</v>
      </c>
      <c r="AT240" s="212" t="s">
        <v>284</v>
      </c>
      <c r="AU240" s="212" t="s">
        <v>144</v>
      </c>
      <c r="AY240" s="18" t="s">
        <v>135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18" t="s">
        <v>144</v>
      </c>
      <c r="BK240" s="213">
        <f>ROUND(I240*H240,2)</f>
        <v>0</v>
      </c>
      <c r="BL240" s="18" t="s">
        <v>143</v>
      </c>
      <c r="BM240" s="212" t="s">
        <v>359</v>
      </c>
    </row>
    <row r="241" s="2" customFormat="1">
      <c r="A241" s="39"/>
      <c r="B241" s="40"/>
      <c r="C241" s="41"/>
      <c r="D241" s="214" t="s">
        <v>146</v>
      </c>
      <c r="E241" s="41"/>
      <c r="F241" s="215" t="s">
        <v>360</v>
      </c>
      <c r="G241" s="41"/>
      <c r="H241" s="41"/>
      <c r="I241" s="216"/>
      <c r="J241" s="41"/>
      <c r="K241" s="41"/>
      <c r="L241" s="45"/>
      <c r="M241" s="217"/>
      <c r="N241" s="218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144</v>
      </c>
    </row>
    <row r="242" s="2" customFormat="1" ht="16.5" customHeight="1">
      <c r="A242" s="39"/>
      <c r="B242" s="40"/>
      <c r="C242" s="201" t="s">
        <v>361</v>
      </c>
      <c r="D242" s="201" t="s">
        <v>138</v>
      </c>
      <c r="E242" s="202" t="s">
        <v>362</v>
      </c>
      <c r="F242" s="203" t="s">
        <v>363</v>
      </c>
      <c r="G242" s="204" t="s">
        <v>166</v>
      </c>
      <c r="H242" s="205">
        <v>310.63999999999999</v>
      </c>
      <c r="I242" s="206"/>
      <c r="J242" s="207">
        <f>ROUND(I242*H242,2)</f>
        <v>0</v>
      </c>
      <c r="K242" s="203" t="s">
        <v>142</v>
      </c>
      <c r="L242" s="45"/>
      <c r="M242" s="208" t="s">
        <v>19</v>
      </c>
      <c r="N242" s="209" t="s">
        <v>47</v>
      </c>
      <c r="O242" s="85"/>
      <c r="P242" s="210">
        <f>O242*H242</f>
        <v>0</v>
      </c>
      <c r="Q242" s="210">
        <v>0</v>
      </c>
      <c r="R242" s="210">
        <f>Q242*H242</f>
        <v>0</v>
      </c>
      <c r="S242" s="210">
        <v>0.26100000000000001</v>
      </c>
      <c r="T242" s="211">
        <f>S242*H242</f>
        <v>81.077039999999997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2" t="s">
        <v>143</v>
      </c>
      <c r="AT242" s="212" t="s">
        <v>138</v>
      </c>
      <c r="AU242" s="212" t="s">
        <v>144</v>
      </c>
      <c r="AY242" s="18" t="s">
        <v>135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8" t="s">
        <v>144</v>
      </c>
      <c r="BK242" s="213">
        <f>ROUND(I242*H242,2)</f>
        <v>0</v>
      </c>
      <c r="BL242" s="18" t="s">
        <v>143</v>
      </c>
      <c r="BM242" s="212" t="s">
        <v>364</v>
      </c>
    </row>
    <row r="243" s="2" customFormat="1">
      <c r="A243" s="39"/>
      <c r="B243" s="40"/>
      <c r="C243" s="41"/>
      <c r="D243" s="214" t="s">
        <v>146</v>
      </c>
      <c r="E243" s="41"/>
      <c r="F243" s="215" t="s">
        <v>365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144</v>
      </c>
    </row>
    <row r="244" s="2" customFormat="1">
      <c r="A244" s="39"/>
      <c r="B244" s="40"/>
      <c r="C244" s="41"/>
      <c r="D244" s="219" t="s">
        <v>148</v>
      </c>
      <c r="E244" s="41"/>
      <c r="F244" s="220" t="s">
        <v>366</v>
      </c>
      <c r="G244" s="41"/>
      <c r="H244" s="41"/>
      <c r="I244" s="216"/>
      <c r="J244" s="41"/>
      <c r="K244" s="41"/>
      <c r="L244" s="45"/>
      <c r="M244" s="217"/>
      <c r="N244" s="218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148</v>
      </c>
      <c r="AU244" s="18" t="s">
        <v>144</v>
      </c>
    </row>
    <row r="245" s="13" customFormat="1">
      <c r="A245" s="13"/>
      <c r="B245" s="221"/>
      <c r="C245" s="222"/>
      <c r="D245" s="214" t="s">
        <v>150</v>
      </c>
      <c r="E245" s="223" t="s">
        <v>19</v>
      </c>
      <c r="F245" s="224" t="s">
        <v>367</v>
      </c>
      <c r="G245" s="222"/>
      <c r="H245" s="225">
        <v>310.63999999999999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150</v>
      </c>
      <c r="AU245" s="231" t="s">
        <v>144</v>
      </c>
      <c r="AV245" s="13" t="s">
        <v>144</v>
      </c>
      <c r="AW245" s="13" t="s">
        <v>36</v>
      </c>
      <c r="AX245" s="13" t="s">
        <v>83</v>
      </c>
      <c r="AY245" s="231" t="s">
        <v>135</v>
      </c>
    </row>
    <row r="246" s="2" customFormat="1" ht="21.75" customHeight="1">
      <c r="A246" s="39"/>
      <c r="B246" s="40"/>
      <c r="C246" s="201" t="s">
        <v>368</v>
      </c>
      <c r="D246" s="201" t="s">
        <v>138</v>
      </c>
      <c r="E246" s="202" t="s">
        <v>369</v>
      </c>
      <c r="F246" s="203" t="s">
        <v>370</v>
      </c>
      <c r="G246" s="204" t="s">
        <v>293</v>
      </c>
      <c r="H246" s="205">
        <v>3.2240000000000002</v>
      </c>
      <c r="I246" s="206"/>
      <c r="J246" s="207">
        <f>ROUND(I246*H246,2)</f>
        <v>0</v>
      </c>
      <c r="K246" s="203" t="s">
        <v>142</v>
      </c>
      <c r="L246" s="45"/>
      <c r="M246" s="208" t="s">
        <v>19</v>
      </c>
      <c r="N246" s="209" t="s">
        <v>47</v>
      </c>
      <c r="O246" s="85"/>
      <c r="P246" s="210">
        <f>O246*H246</f>
        <v>0</v>
      </c>
      <c r="Q246" s="210">
        <v>0</v>
      </c>
      <c r="R246" s="210">
        <f>Q246*H246</f>
        <v>0</v>
      </c>
      <c r="S246" s="210">
        <v>2.2000000000000002</v>
      </c>
      <c r="T246" s="211">
        <f>S246*H246</f>
        <v>7.0928000000000013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2" t="s">
        <v>143</v>
      </c>
      <c r="AT246" s="212" t="s">
        <v>138</v>
      </c>
      <c r="AU246" s="212" t="s">
        <v>144</v>
      </c>
      <c r="AY246" s="18" t="s">
        <v>135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8" t="s">
        <v>144</v>
      </c>
      <c r="BK246" s="213">
        <f>ROUND(I246*H246,2)</f>
        <v>0</v>
      </c>
      <c r="BL246" s="18" t="s">
        <v>143</v>
      </c>
      <c r="BM246" s="212" t="s">
        <v>371</v>
      </c>
    </row>
    <row r="247" s="2" customFormat="1">
      <c r="A247" s="39"/>
      <c r="B247" s="40"/>
      <c r="C247" s="41"/>
      <c r="D247" s="214" t="s">
        <v>146</v>
      </c>
      <c r="E247" s="41"/>
      <c r="F247" s="215" t="s">
        <v>372</v>
      </c>
      <c r="G247" s="41"/>
      <c r="H247" s="41"/>
      <c r="I247" s="216"/>
      <c r="J247" s="41"/>
      <c r="K247" s="41"/>
      <c r="L247" s="45"/>
      <c r="M247" s="217"/>
      <c r="N247" s="218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144</v>
      </c>
    </row>
    <row r="248" s="2" customFormat="1">
      <c r="A248" s="39"/>
      <c r="B248" s="40"/>
      <c r="C248" s="41"/>
      <c r="D248" s="219" t="s">
        <v>148</v>
      </c>
      <c r="E248" s="41"/>
      <c r="F248" s="220" t="s">
        <v>373</v>
      </c>
      <c r="G248" s="41"/>
      <c r="H248" s="41"/>
      <c r="I248" s="216"/>
      <c r="J248" s="41"/>
      <c r="K248" s="41"/>
      <c r="L248" s="45"/>
      <c r="M248" s="217"/>
      <c r="N248" s="218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148</v>
      </c>
      <c r="AU248" s="18" t="s">
        <v>144</v>
      </c>
    </row>
    <row r="249" s="14" customFormat="1">
      <c r="A249" s="14"/>
      <c r="B249" s="232"/>
      <c r="C249" s="233"/>
      <c r="D249" s="214" t="s">
        <v>150</v>
      </c>
      <c r="E249" s="234" t="s">
        <v>19</v>
      </c>
      <c r="F249" s="235" t="s">
        <v>374</v>
      </c>
      <c r="G249" s="233"/>
      <c r="H249" s="234" t="s">
        <v>19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1" t="s">
        <v>150</v>
      </c>
      <c r="AU249" s="241" t="s">
        <v>144</v>
      </c>
      <c r="AV249" s="14" t="s">
        <v>83</v>
      </c>
      <c r="AW249" s="14" t="s">
        <v>36</v>
      </c>
      <c r="AX249" s="14" t="s">
        <v>75</v>
      </c>
      <c r="AY249" s="241" t="s">
        <v>135</v>
      </c>
    </row>
    <row r="250" s="13" customFormat="1">
      <c r="A250" s="13"/>
      <c r="B250" s="221"/>
      <c r="C250" s="222"/>
      <c r="D250" s="214" t="s">
        <v>150</v>
      </c>
      <c r="E250" s="223" t="s">
        <v>19</v>
      </c>
      <c r="F250" s="224" t="s">
        <v>375</v>
      </c>
      <c r="G250" s="222"/>
      <c r="H250" s="225">
        <v>3.2240000000000002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150</v>
      </c>
      <c r="AU250" s="231" t="s">
        <v>144</v>
      </c>
      <c r="AV250" s="13" t="s">
        <v>144</v>
      </c>
      <c r="AW250" s="13" t="s">
        <v>36</v>
      </c>
      <c r="AX250" s="13" t="s">
        <v>83</v>
      </c>
      <c r="AY250" s="231" t="s">
        <v>135</v>
      </c>
    </row>
    <row r="251" s="2" customFormat="1" ht="16.5" customHeight="1">
      <c r="A251" s="39"/>
      <c r="B251" s="40"/>
      <c r="C251" s="201" t="s">
        <v>376</v>
      </c>
      <c r="D251" s="201" t="s">
        <v>138</v>
      </c>
      <c r="E251" s="202" t="s">
        <v>377</v>
      </c>
      <c r="F251" s="203" t="s">
        <v>378</v>
      </c>
      <c r="G251" s="204" t="s">
        <v>166</v>
      </c>
      <c r="H251" s="205">
        <v>17.91</v>
      </c>
      <c r="I251" s="206"/>
      <c r="J251" s="207">
        <f>ROUND(I251*H251,2)</f>
        <v>0</v>
      </c>
      <c r="K251" s="203" t="s">
        <v>142</v>
      </c>
      <c r="L251" s="45"/>
      <c r="M251" s="208" t="s">
        <v>19</v>
      </c>
      <c r="N251" s="209" t="s">
        <v>47</v>
      </c>
      <c r="O251" s="85"/>
      <c r="P251" s="210">
        <f>O251*H251</f>
        <v>0</v>
      </c>
      <c r="Q251" s="210">
        <v>0</v>
      </c>
      <c r="R251" s="210">
        <f>Q251*H251</f>
        <v>0</v>
      </c>
      <c r="S251" s="210">
        <v>0.089999999999999997</v>
      </c>
      <c r="T251" s="211">
        <f>S251*H251</f>
        <v>1.6118999999999999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2" t="s">
        <v>143</v>
      </c>
      <c r="AT251" s="212" t="s">
        <v>138</v>
      </c>
      <c r="AU251" s="212" t="s">
        <v>144</v>
      </c>
      <c r="AY251" s="18" t="s">
        <v>135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8" t="s">
        <v>144</v>
      </c>
      <c r="BK251" s="213">
        <f>ROUND(I251*H251,2)</f>
        <v>0</v>
      </c>
      <c r="BL251" s="18" t="s">
        <v>143</v>
      </c>
      <c r="BM251" s="212" t="s">
        <v>379</v>
      </c>
    </row>
    <row r="252" s="2" customFormat="1">
      <c r="A252" s="39"/>
      <c r="B252" s="40"/>
      <c r="C252" s="41"/>
      <c r="D252" s="214" t="s">
        <v>146</v>
      </c>
      <c r="E252" s="41"/>
      <c r="F252" s="215" t="s">
        <v>380</v>
      </c>
      <c r="G252" s="41"/>
      <c r="H252" s="41"/>
      <c r="I252" s="216"/>
      <c r="J252" s="41"/>
      <c r="K252" s="41"/>
      <c r="L252" s="45"/>
      <c r="M252" s="217"/>
      <c r="N252" s="218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144</v>
      </c>
    </row>
    <row r="253" s="2" customFormat="1">
      <c r="A253" s="39"/>
      <c r="B253" s="40"/>
      <c r="C253" s="41"/>
      <c r="D253" s="219" t="s">
        <v>148</v>
      </c>
      <c r="E253" s="41"/>
      <c r="F253" s="220" t="s">
        <v>381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144</v>
      </c>
    </row>
    <row r="254" s="14" customFormat="1">
      <c r="A254" s="14"/>
      <c r="B254" s="232"/>
      <c r="C254" s="233"/>
      <c r="D254" s="214" t="s">
        <v>150</v>
      </c>
      <c r="E254" s="234" t="s">
        <v>19</v>
      </c>
      <c r="F254" s="235" t="s">
        <v>382</v>
      </c>
      <c r="G254" s="233"/>
      <c r="H254" s="234" t="s">
        <v>19</v>
      </c>
      <c r="I254" s="236"/>
      <c r="J254" s="233"/>
      <c r="K254" s="233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150</v>
      </c>
      <c r="AU254" s="241" t="s">
        <v>144</v>
      </c>
      <c r="AV254" s="14" t="s">
        <v>83</v>
      </c>
      <c r="AW254" s="14" t="s">
        <v>36</v>
      </c>
      <c r="AX254" s="14" t="s">
        <v>75</v>
      </c>
      <c r="AY254" s="241" t="s">
        <v>135</v>
      </c>
    </row>
    <row r="255" s="13" customFormat="1">
      <c r="A255" s="13"/>
      <c r="B255" s="221"/>
      <c r="C255" s="222"/>
      <c r="D255" s="214" t="s">
        <v>150</v>
      </c>
      <c r="E255" s="223" t="s">
        <v>19</v>
      </c>
      <c r="F255" s="224" t="s">
        <v>383</v>
      </c>
      <c r="G255" s="222"/>
      <c r="H255" s="225">
        <v>17.91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1" t="s">
        <v>150</v>
      </c>
      <c r="AU255" s="231" t="s">
        <v>144</v>
      </c>
      <c r="AV255" s="13" t="s">
        <v>144</v>
      </c>
      <c r="AW255" s="13" t="s">
        <v>36</v>
      </c>
      <c r="AX255" s="13" t="s">
        <v>83</v>
      </c>
      <c r="AY255" s="231" t="s">
        <v>135</v>
      </c>
    </row>
    <row r="256" s="2" customFormat="1" ht="16.5" customHeight="1">
      <c r="A256" s="39"/>
      <c r="B256" s="40"/>
      <c r="C256" s="201" t="s">
        <v>384</v>
      </c>
      <c r="D256" s="201" t="s">
        <v>138</v>
      </c>
      <c r="E256" s="202" t="s">
        <v>385</v>
      </c>
      <c r="F256" s="203" t="s">
        <v>386</v>
      </c>
      <c r="G256" s="204" t="s">
        <v>166</v>
      </c>
      <c r="H256" s="205">
        <v>30</v>
      </c>
      <c r="I256" s="206"/>
      <c r="J256" s="207">
        <f>ROUND(I256*H256,2)</f>
        <v>0</v>
      </c>
      <c r="K256" s="203" t="s">
        <v>142</v>
      </c>
      <c r="L256" s="45"/>
      <c r="M256" s="208" t="s">
        <v>19</v>
      </c>
      <c r="N256" s="209" t="s">
        <v>47</v>
      </c>
      <c r="O256" s="85"/>
      <c r="P256" s="210">
        <f>O256*H256</f>
        <v>0</v>
      </c>
      <c r="Q256" s="210">
        <v>0</v>
      </c>
      <c r="R256" s="210">
        <f>Q256*H256</f>
        <v>0</v>
      </c>
      <c r="S256" s="210">
        <v>0.075999999999999998</v>
      </c>
      <c r="T256" s="211">
        <f>S256*H256</f>
        <v>2.2799999999999998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2" t="s">
        <v>143</v>
      </c>
      <c r="AT256" s="212" t="s">
        <v>138</v>
      </c>
      <c r="AU256" s="212" t="s">
        <v>144</v>
      </c>
      <c r="AY256" s="18" t="s">
        <v>135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8" t="s">
        <v>144</v>
      </c>
      <c r="BK256" s="213">
        <f>ROUND(I256*H256,2)</f>
        <v>0</v>
      </c>
      <c r="BL256" s="18" t="s">
        <v>143</v>
      </c>
      <c r="BM256" s="212" t="s">
        <v>387</v>
      </c>
    </row>
    <row r="257" s="2" customFormat="1">
      <c r="A257" s="39"/>
      <c r="B257" s="40"/>
      <c r="C257" s="41"/>
      <c r="D257" s="214" t="s">
        <v>146</v>
      </c>
      <c r="E257" s="41"/>
      <c r="F257" s="215" t="s">
        <v>388</v>
      </c>
      <c r="G257" s="41"/>
      <c r="H257" s="41"/>
      <c r="I257" s="216"/>
      <c r="J257" s="41"/>
      <c r="K257" s="41"/>
      <c r="L257" s="45"/>
      <c r="M257" s="217"/>
      <c r="N257" s="21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144</v>
      </c>
    </row>
    <row r="258" s="2" customFormat="1">
      <c r="A258" s="39"/>
      <c r="B258" s="40"/>
      <c r="C258" s="41"/>
      <c r="D258" s="219" t="s">
        <v>148</v>
      </c>
      <c r="E258" s="41"/>
      <c r="F258" s="220" t="s">
        <v>389</v>
      </c>
      <c r="G258" s="41"/>
      <c r="H258" s="41"/>
      <c r="I258" s="216"/>
      <c r="J258" s="41"/>
      <c r="K258" s="41"/>
      <c r="L258" s="45"/>
      <c r="M258" s="217"/>
      <c r="N258" s="218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148</v>
      </c>
      <c r="AU258" s="18" t="s">
        <v>144</v>
      </c>
    </row>
    <row r="259" s="14" customFormat="1">
      <c r="A259" s="14"/>
      <c r="B259" s="232"/>
      <c r="C259" s="233"/>
      <c r="D259" s="214" t="s">
        <v>150</v>
      </c>
      <c r="E259" s="234" t="s">
        <v>19</v>
      </c>
      <c r="F259" s="235" t="s">
        <v>390</v>
      </c>
      <c r="G259" s="233"/>
      <c r="H259" s="234" t="s">
        <v>19</v>
      </c>
      <c r="I259" s="236"/>
      <c r="J259" s="233"/>
      <c r="K259" s="233"/>
      <c r="L259" s="237"/>
      <c r="M259" s="238"/>
      <c r="N259" s="239"/>
      <c r="O259" s="239"/>
      <c r="P259" s="239"/>
      <c r="Q259" s="239"/>
      <c r="R259" s="239"/>
      <c r="S259" s="239"/>
      <c r="T259" s="24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1" t="s">
        <v>150</v>
      </c>
      <c r="AU259" s="241" t="s">
        <v>144</v>
      </c>
      <c r="AV259" s="14" t="s">
        <v>83</v>
      </c>
      <c r="AW259" s="14" t="s">
        <v>36</v>
      </c>
      <c r="AX259" s="14" t="s">
        <v>75</v>
      </c>
      <c r="AY259" s="241" t="s">
        <v>135</v>
      </c>
    </row>
    <row r="260" s="13" customFormat="1">
      <c r="A260" s="13"/>
      <c r="B260" s="221"/>
      <c r="C260" s="222"/>
      <c r="D260" s="214" t="s">
        <v>150</v>
      </c>
      <c r="E260" s="223" t="s">
        <v>19</v>
      </c>
      <c r="F260" s="224" t="s">
        <v>391</v>
      </c>
      <c r="G260" s="222"/>
      <c r="H260" s="225">
        <v>30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150</v>
      </c>
      <c r="AU260" s="231" t="s">
        <v>144</v>
      </c>
      <c r="AV260" s="13" t="s">
        <v>144</v>
      </c>
      <c r="AW260" s="13" t="s">
        <v>36</v>
      </c>
      <c r="AX260" s="13" t="s">
        <v>83</v>
      </c>
      <c r="AY260" s="231" t="s">
        <v>135</v>
      </c>
    </row>
    <row r="261" s="2" customFormat="1" ht="16.5" customHeight="1">
      <c r="A261" s="39"/>
      <c r="B261" s="40"/>
      <c r="C261" s="201" t="s">
        <v>392</v>
      </c>
      <c r="D261" s="201" t="s">
        <v>138</v>
      </c>
      <c r="E261" s="202" t="s">
        <v>393</v>
      </c>
      <c r="F261" s="203" t="s">
        <v>394</v>
      </c>
      <c r="G261" s="204" t="s">
        <v>203</v>
      </c>
      <c r="H261" s="205">
        <v>3.2000000000000002</v>
      </c>
      <c r="I261" s="206"/>
      <c r="J261" s="207">
        <f>ROUND(I261*H261,2)</f>
        <v>0</v>
      </c>
      <c r="K261" s="203" t="s">
        <v>142</v>
      </c>
      <c r="L261" s="45"/>
      <c r="M261" s="208" t="s">
        <v>19</v>
      </c>
      <c r="N261" s="209" t="s">
        <v>47</v>
      </c>
      <c r="O261" s="85"/>
      <c r="P261" s="210">
        <f>O261*H261</f>
        <v>0</v>
      </c>
      <c r="Q261" s="210">
        <v>0.001127</v>
      </c>
      <c r="R261" s="210">
        <f>Q261*H261</f>
        <v>0.0036064000000000001</v>
      </c>
      <c r="S261" s="210">
        <v>0.010999999999999999</v>
      </c>
      <c r="T261" s="211">
        <f>S261*H261</f>
        <v>0.035200000000000002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2" t="s">
        <v>143</v>
      </c>
      <c r="AT261" s="212" t="s">
        <v>138</v>
      </c>
      <c r="AU261" s="212" t="s">
        <v>144</v>
      </c>
      <c r="AY261" s="18" t="s">
        <v>135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8" t="s">
        <v>144</v>
      </c>
      <c r="BK261" s="213">
        <f>ROUND(I261*H261,2)</f>
        <v>0</v>
      </c>
      <c r="BL261" s="18" t="s">
        <v>143</v>
      </c>
      <c r="BM261" s="212" t="s">
        <v>395</v>
      </c>
    </row>
    <row r="262" s="2" customFormat="1">
      <c r="A262" s="39"/>
      <c r="B262" s="40"/>
      <c r="C262" s="41"/>
      <c r="D262" s="214" t="s">
        <v>146</v>
      </c>
      <c r="E262" s="41"/>
      <c r="F262" s="215" t="s">
        <v>396</v>
      </c>
      <c r="G262" s="41"/>
      <c r="H262" s="41"/>
      <c r="I262" s="216"/>
      <c r="J262" s="41"/>
      <c r="K262" s="41"/>
      <c r="L262" s="45"/>
      <c r="M262" s="217"/>
      <c r="N262" s="218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144</v>
      </c>
    </row>
    <row r="263" s="2" customFormat="1">
      <c r="A263" s="39"/>
      <c r="B263" s="40"/>
      <c r="C263" s="41"/>
      <c r="D263" s="219" t="s">
        <v>148</v>
      </c>
      <c r="E263" s="41"/>
      <c r="F263" s="220" t="s">
        <v>397</v>
      </c>
      <c r="G263" s="41"/>
      <c r="H263" s="41"/>
      <c r="I263" s="216"/>
      <c r="J263" s="41"/>
      <c r="K263" s="41"/>
      <c r="L263" s="45"/>
      <c r="M263" s="217"/>
      <c r="N263" s="218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148</v>
      </c>
      <c r="AU263" s="18" t="s">
        <v>144</v>
      </c>
    </row>
    <row r="264" s="13" customFormat="1">
      <c r="A264" s="13"/>
      <c r="B264" s="221"/>
      <c r="C264" s="222"/>
      <c r="D264" s="214" t="s">
        <v>150</v>
      </c>
      <c r="E264" s="223" t="s">
        <v>19</v>
      </c>
      <c r="F264" s="224" t="s">
        <v>398</v>
      </c>
      <c r="G264" s="222"/>
      <c r="H264" s="225">
        <v>3.2000000000000002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150</v>
      </c>
      <c r="AU264" s="231" t="s">
        <v>144</v>
      </c>
      <c r="AV264" s="13" t="s">
        <v>144</v>
      </c>
      <c r="AW264" s="13" t="s">
        <v>36</v>
      </c>
      <c r="AX264" s="13" t="s">
        <v>83</v>
      </c>
      <c r="AY264" s="231" t="s">
        <v>135</v>
      </c>
    </row>
    <row r="265" s="12" customFormat="1" ht="22.8" customHeight="1">
      <c r="A265" s="12"/>
      <c r="B265" s="185"/>
      <c r="C265" s="186"/>
      <c r="D265" s="187" t="s">
        <v>74</v>
      </c>
      <c r="E265" s="199" t="s">
        <v>399</v>
      </c>
      <c r="F265" s="199" t="s">
        <v>400</v>
      </c>
      <c r="G265" s="186"/>
      <c r="H265" s="186"/>
      <c r="I265" s="189"/>
      <c r="J265" s="200">
        <f>BK265</f>
        <v>0</v>
      </c>
      <c r="K265" s="186"/>
      <c r="L265" s="191"/>
      <c r="M265" s="192"/>
      <c r="N265" s="193"/>
      <c r="O265" s="193"/>
      <c r="P265" s="194">
        <f>SUM(P266:P281)</f>
        <v>0</v>
      </c>
      <c r="Q265" s="193"/>
      <c r="R265" s="194">
        <f>SUM(R266:R281)</f>
        <v>0</v>
      </c>
      <c r="S265" s="193"/>
      <c r="T265" s="195">
        <f>SUM(T266:T281)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6" t="s">
        <v>83</v>
      </c>
      <c r="AT265" s="197" t="s">
        <v>74</v>
      </c>
      <c r="AU265" s="197" t="s">
        <v>83</v>
      </c>
      <c r="AY265" s="196" t="s">
        <v>135</v>
      </c>
      <c r="BK265" s="198">
        <f>SUM(BK266:BK281)</f>
        <v>0</v>
      </c>
    </row>
    <row r="266" s="2" customFormat="1" ht="16.5" customHeight="1">
      <c r="A266" s="39"/>
      <c r="B266" s="40"/>
      <c r="C266" s="201" t="s">
        <v>401</v>
      </c>
      <c r="D266" s="201" t="s">
        <v>138</v>
      </c>
      <c r="E266" s="202" t="s">
        <v>402</v>
      </c>
      <c r="F266" s="203" t="s">
        <v>403</v>
      </c>
      <c r="G266" s="204" t="s">
        <v>306</v>
      </c>
      <c r="H266" s="205">
        <v>100.309</v>
      </c>
      <c r="I266" s="206"/>
      <c r="J266" s="207">
        <f>ROUND(I266*H266,2)</f>
        <v>0</v>
      </c>
      <c r="K266" s="203" t="s">
        <v>142</v>
      </c>
      <c r="L266" s="45"/>
      <c r="M266" s="208" t="s">
        <v>19</v>
      </c>
      <c r="N266" s="209" t="s">
        <v>47</v>
      </c>
      <c r="O266" s="85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2" t="s">
        <v>143</v>
      </c>
      <c r="AT266" s="212" t="s">
        <v>138</v>
      </c>
      <c r="AU266" s="212" t="s">
        <v>144</v>
      </c>
      <c r="AY266" s="18" t="s">
        <v>135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8" t="s">
        <v>144</v>
      </c>
      <c r="BK266" s="213">
        <f>ROUND(I266*H266,2)</f>
        <v>0</v>
      </c>
      <c r="BL266" s="18" t="s">
        <v>143</v>
      </c>
      <c r="BM266" s="212" t="s">
        <v>404</v>
      </c>
    </row>
    <row r="267" s="2" customFormat="1">
      <c r="A267" s="39"/>
      <c r="B267" s="40"/>
      <c r="C267" s="41"/>
      <c r="D267" s="214" t="s">
        <v>146</v>
      </c>
      <c r="E267" s="41"/>
      <c r="F267" s="215" t="s">
        <v>405</v>
      </c>
      <c r="G267" s="41"/>
      <c r="H267" s="41"/>
      <c r="I267" s="216"/>
      <c r="J267" s="41"/>
      <c r="K267" s="41"/>
      <c r="L267" s="45"/>
      <c r="M267" s="217"/>
      <c r="N267" s="218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146</v>
      </c>
      <c r="AU267" s="18" t="s">
        <v>144</v>
      </c>
    </row>
    <row r="268" s="2" customFormat="1">
      <c r="A268" s="39"/>
      <c r="B268" s="40"/>
      <c r="C268" s="41"/>
      <c r="D268" s="219" t="s">
        <v>148</v>
      </c>
      <c r="E268" s="41"/>
      <c r="F268" s="220" t="s">
        <v>406</v>
      </c>
      <c r="G268" s="41"/>
      <c r="H268" s="41"/>
      <c r="I268" s="216"/>
      <c r="J268" s="41"/>
      <c r="K268" s="41"/>
      <c r="L268" s="45"/>
      <c r="M268" s="217"/>
      <c r="N268" s="218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144</v>
      </c>
    </row>
    <row r="269" s="2" customFormat="1" ht="21.75" customHeight="1">
      <c r="A269" s="39"/>
      <c r="B269" s="40"/>
      <c r="C269" s="201" t="s">
        <v>407</v>
      </c>
      <c r="D269" s="201" t="s">
        <v>138</v>
      </c>
      <c r="E269" s="202" t="s">
        <v>408</v>
      </c>
      <c r="F269" s="203" t="s">
        <v>409</v>
      </c>
      <c r="G269" s="204" t="s">
        <v>306</v>
      </c>
      <c r="H269" s="205">
        <v>5015.4499999999998</v>
      </c>
      <c r="I269" s="206"/>
      <c r="J269" s="207">
        <f>ROUND(I269*H269,2)</f>
        <v>0</v>
      </c>
      <c r="K269" s="203" t="s">
        <v>142</v>
      </c>
      <c r="L269" s="45"/>
      <c r="M269" s="208" t="s">
        <v>19</v>
      </c>
      <c r="N269" s="209" t="s">
        <v>47</v>
      </c>
      <c r="O269" s="85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143</v>
      </c>
      <c r="AT269" s="212" t="s">
        <v>138</v>
      </c>
      <c r="AU269" s="212" t="s">
        <v>144</v>
      </c>
      <c r="AY269" s="18" t="s">
        <v>135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144</v>
      </c>
      <c r="BK269" s="213">
        <f>ROUND(I269*H269,2)</f>
        <v>0</v>
      </c>
      <c r="BL269" s="18" t="s">
        <v>143</v>
      </c>
      <c r="BM269" s="212" t="s">
        <v>410</v>
      </c>
    </row>
    <row r="270" s="2" customFormat="1">
      <c r="A270" s="39"/>
      <c r="B270" s="40"/>
      <c r="C270" s="41"/>
      <c r="D270" s="214" t="s">
        <v>146</v>
      </c>
      <c r="E270" s="41"/>
      <c r="F270" s="215" t="s">
        <v>411</v>
      </c>
      <c r="G270" s="41"/>
      <c r="H270" s="41"/>
      <c r="I270" s="216"/>
      <c r="J270" s="41"/>
      <c r="K270" s="41"/>
      <c r="L270" s="45"/>
      <c r="M270" s="217"/>
      <c r="N270" s="218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144</v>
      </c>
    </row>
    <row r="271" s="2" customFormat="1">
      <c r="A271" s="39"/>
      <c r="B271" s="40"/>
      <c r="C271" s="41"/>
      <c r="D271" s="219" t="s">
        <v>148</v>
      </c>
      <c r="E271" s="41"/>
      <c r="F271" s="220" t="s">
        <v>412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148</v>
      </c>
      <c r="AU271" s="18" t="s">
        <v>144</v>
      </c>
    </row>
    <row r="272" s="13" customFormat="1">
      <c r="A272" s="13"/>
      <c r="B272" s="221"/>
      <c r="C272" s="222"/>
      <c r="D272" s="214" t="s">
        <v>150</v>
      </c>
      <c r="E272" s="222"/>
      <c r="F272" s="224" t="s">
        <v>413</v>
      </c>
      <c r="G272" s="222"/>
      <c r="H272" s="225">
        <v>5015.4499999999998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150</v>
      </c>
      <c r="AU272" s="231" t="s">
        <v>144</v>
      </c>
      <c r="AV272" s="13" t="s">
        <v>144</v>
      </c>
      <c r="AW272" s="13" t="s">
        <v>4</v>
      </c>
      <c r="AX272" s="13" t="s">
        <v>83</v>
      </c>
      <c r="AY272" s="231" t="s">
        <v>135</v>
      </c>
    </row>
    <row r="273" s="2" customFormat="1" ht="16.5" customHeight="1">
      <c r="A273" s="39"/>
      <c r="B273" s="40"/>
      <c r="C273" s="201" t="s">
        <v>414</v>
      </c>
      <c r="D273" s="201" t="s">
        <v>138</v>
      </c>
      <c r="E273" s="202" t="s">
        <v>415</v>
      </c>
      <c r="F273" s="203" t="s">
        <v>416</v>
      </c>
      <c r="G273" s="204" t="s">
        <v>306</v>
      </c>
      <c r="H273" s="205">
        <v>100.309</v>
      </c>
      <c r="I273" s="206"/>
      <c r="J273" s="207">
        <f>ROUND(I273*H273,2)</f>
        <v>0</v>
      </c>
      <c r="K273" s="203" t="s">
        <v>142</v>
      </c>
      <c r="L273" s="45"/>
      <c r="M273" s="208" t="s">
        <v>19</v>
      </c>
      <c r="N273" s="209" t="s">
        <v>47</v>
      </c>
      <c r="O273" s="85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2" t="s">
        <v>143</v>
      </c>
      <c r="AT273" s="212" t="s">
        <v>138</v>
      </c>
      <c r="AU273" s="212" t="s">
        <v>144</v>
      </c>
      <c r="AY273" s="18" t="s">
        <v>135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8" t="s">
        <v>144</v>
      </c>
      <c r="BK273" s="213">
        <f>ROUND(I273*H273,2)</f>
        <v>0</v>
      </c>
      <c r="BL273" s="18" t="s">
        <v>143</v>
      </c>
      <c r="BM273" s="212" t="s">
        <v>417</v>
      </c>
    </row>
    <row r="274" s="2" customFormat="1">
      <c r="A274" s="39"/>
      <c r="B274" s="40"/>
      <c r="C274" s="41"/>
      <c r="D274" s="214" t="s">
        <v>146</v>
      </c>
      <c r="E274" s="41"/>
      <c r="F274" s="215" t="s">
        <v>418</v>
      </c>
      <c r="G274" s="41"/>
      <c r="H274" s="41"/>
      <c r="I274" s="216"/>
      <c r="J274" s="41"/>
      <c r="K274" s="41"/>
      <c r="L274" s="45"/>
      <c r="M274" s="217"/>
      <c r="N274" s="21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144</v>
      </c>
    </row>
    <row r="275" s="2" customFormat="1">
      <c r="A275" s="39"/>
      <c r="B275" s="40"/>
      <c r="C275" s="41"/>
      <c r="D275" s="219" t="s">
        <v>148</v>
      </c>
      <c r="E275" s="41"/>
      <c r="F275" s="220" t="s">
        <v>419</v>
      </c>
      <c r="G275" s="41"/>
      <c r="H275" s="41"/>
      <c r="I275" s="216"/>
      <c r="J275" s="41"/>
      <c r="K275" s="41"/>
      <c r="L275" s="45"/>
      <c r="M275" s="217"/>
      <c r="N275" s="21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148</v>
      </c>
      <c r="AU275" s="18" t="s">
        <v>144</v>
      </c>
    </row>
    <row r="276" s="2" customFormat="1" ht="16.5" customHeight="1">
      <c r="A276" s="39"/>
      <c r="B276" s="40"/>
      <c r="C276" s="201" t="s">
        <v>420</v>
      </c>
      <c r="D276" s="201" t="s">
        <v>138</v>
      </c>
      <c r="E276" s="202" t="s">
        <v>421</v>
      </c>
      <c r="F276" s="203" t="s">
        <v>422</v>
      </c>
      <c r="G276" s="204" t="s">
        <v>306</v>
      </c>
      <c r="H276" s="205">
        <v>3009.27</v>
      </c>
      <c r="I276" s="206"/>
      <c r="J276" s="207">
        <f>ROUND(I276*H276,2)</f>
        <v>0</v>
      </c>
      <c r="K276" s="203" t="s">
        <v>142</v>
      </c>
      <c r="L276" s="45"/>
      <c r="M276" s="208" t="s">
        <v>19</v>
      </c>
      <c r="N276" s="209" t="s">
        <v>47</v>
      </c>
      <c r="O276" s="85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2" t="s">
        <v>143</v>
      </c>
      <c r="AT276" s="212" t="s">
        <v>138</v>
      </c>
      <c r="AU276" s="212" t="s">
        <v>144</v>
      </c>
      <c r="AY276" s="18" t="s">
        <v>135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8" t="s">
        <v>144</v>
      </c>
      <c r="BK276" s="213">
        <f>ROUND(I276*H276,2)</f>
        <v>0</v>
      </c>
      <c r="BL276" s="18" t="s">
        <v>143</v>
      </c>
      <c r="BM276" s="212" t="s">
        <v>423</v>
      </c>
    </row>
    <row r="277" s="2" customFormat="1">
      <c r="A277" s="39"/>
      <c r="B277" s="40"/>
      <c r="C277" s="41"/>
      <c r="D277" s="214" t="s">
        <v>146</v>
      </c>
      <c r="E277" s="41"/>
      <c r="F277" s="215" t="s">
        <v>424</v>
      </c>
      <c r="G277" s="41"/>
      <c r="H277" s="41"/>
      <c r="I277" s="216"/>
      <c r="J277" s="41"/>
      <c r="K277" s="41"/>
      <c r="L277" s="45"/>
      <c r="M277" s="217"/>
      <c r="N277" s="21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144</v>
      </c>
    </row>
    <row r="278" s="2" customFormat="1">
      <c r="A278" s="39"/>
      <c r="B278" s="40"/>
      <c r="C278" s="41"/>
      <c r="D278" s="219" t="s">
        <v>148</v>
      </c>
      <c r="E278" s="41"/>
      <c r="F278" s="220" t="s">
        <v>425</v>
      </c>
      <c r="G278" s="41"/>
      <c r="H278" s="41"/>
      <c r="I278" s="216"/>
      <c r="J278" s="41"/>
      <c r="K278" s="41"/>
      <c r="L278" s="45"/>
      <c r="M278" s="217"/>
      <c r="N278" s="218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148</v>
      </c>
      <c r="AU278" s="18" t="s">
        <v>144</v>
      </c>
    </row>
    <row r="279" s="13" customFormat="1">
      <c r="A279" s="13"/>
      <c r="B279" s="221"/>
      <c r="C279" s="222"/>
      <c r="D279" s="214" t="s">
        <v>150</v>
      </c>
      <c r="E279" s="222"/>
      <c r="F279" s="224" t="s">
        <v>426</v>
      </c>
      <c r="G279" s="222"/>
      <c r="H279" s="225">
        <v>3009.27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150</v>
      </c>
      <c r="AU279" s="231" t="s">
        <v>144</v>
      </c>
      <c r="AV279" s="13" t="s">
        <v>144</v>
      </c>
      <c r="AW279" s="13" t="s">
        <v>4</v>
      </c>
      <c r="AX279" s="13" t="s">
        <v>83</v>
      </c>
      <c r="AY279" s="231" t="s">
        <v>135</v>
      </c>
    </row>
    <row r="280" s="2" customFormat="1" ht="16.5" customHeight="1">
      <c r="A280" s="39"/>
      <c r="B280" s="40"/>
      <c r="C280" s="201" t="s">
        <v>427</v>
      </c>
      <c r="D280" s="201" t="s">
        <v>138</v>
      </c>
      <c r="E280" s="202" t="s">
        <v>428</v>
      </c>
      <c r="F280" s="203" t="s">
        <v>429</v>
      </c>
      <c r="G280" s="204" t="s">
        <v>306</v>
      </c>
      <c r="H280" s="205">
        <v>100.309</v>
      </c>
      <c r="I280" s="206"/>
      <c r="J280" s="207">
        <f>ROUND(I280*H280,2)</f>
        <v>0</v>
      </c>
      <c r="K280" s="203" t="s">
        <v>430</v>
      </c>
      <c r="L280" s="45"/>
      <c r="M280" s="208" t="s">
        <v>19</v>
      </c>
      <c r="N280" s="209" t="s">
        <v>47</v>
      </c>
      <c r="O280" s="85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143</v>
      </c>
      <c r="AT280" s="212" t="s">
        <v>138</v>
      </c>
      <c r="AU280" s="212" t="s">
        <v>144</v>
      </c>
      <c r="AY280" s="18" t="s">
        <v>135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144</v>
      </c>
      <c r="BK280" s="213">
        <f>ROUND(I280*H280,2)</f>
        <v>0</v>
      </c>
      <c r="BL280" s="18" t="s">
        <v>143</v>
      </c>
      <c r="BM280" s="212" t="s">
        <v>431</v>
      </c>
    </row>
    <row r="281" s="2" customFormat="1">
      <c r="A281" s="39"/>
      <c r="B281" s="40"/>
      <c r="C281" s="41"/>
      <c r="D281" s="214" t="s">
        <v>146</v>
      </c>
      <c r="E281" s="41"/>
      <c r="F281" s="215" t="s">
        <v>432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144</v>
      </c>
    </row>
    <row r="282" s="12" customFormat="1" ht="22.8" customHeight="1">
      <c r="A282" s="12"/>
      <c r="B282" s="185"/>
      <c r="C282" s="186"/>
      <c r="D282" s="187" t="s">
        <v>74</v>
      </c>
      <c r="E282" s="199" t="s">
        <v>433</v>
      </c>
      <c r="F282" s="199" t="s">
        <v>434</v>
      </c>
      <c r="G282" s="186"/>
      <c r="H282" s="186"/>
      <c r="I282" s="189"/>
      <c r="J282" s="200">
        <f>BK282</f>
        <v>0</v>
      </c>
      <c r="K282" s="186"/>
      <c r="L282" s="191"/>
      <c r="M282" s="192"/>
      <c r="N282" s="193"/>
      <c r="O282" s="193"/>
      <c r="P282" s="194">
        <f>SUM(P283:P285)</f>
        <v>0</v>
      </c>
      <c r="Q282" s="193"/>
      <c r="R282" s="194">
        <f>SUM(R283:R285)</f>
        <v>0</v>
      </c>
      <c r="S282" s="193"/>
      <c r="T282" s="195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6" t="s">
        <v>83</v>
      </c>
      <c r="AT282" s="197" t="s">
        <v>74</v>
      </c>
      <c r="AU282" s="197" t="s">
        <v>83</v>
      </c>
      <c r="AY282" s="196" t="s">
        <v>135</v>
      </c>
      <c r="BK282" s="198">
        <f>SUM(BK283:BK285)</f>
        <v>0</v>
      </c>
    </row>
    <row r="283" s="2" customFormat="1" ht="16.5" customHeight="1">
      <c r="A283" s="39"/>
      <c r="B283" s="40"/>
      <c r="C283" s="201" t="s">
        <v>435</v>
      </c>
      <c r="D283" s="201" t="s">
        <v>138</v>
      </c>
      <c r="E283" s="202" t="s">
        <v>436</v>
      </c>
      <c r="F283" s="203" t="s">
        <v>437</v>
      </c>
      <c r="G283" s="204" t="s">
        <v>306</v>
      </c>
      <c r="H283" s="205">
        <v>46.661999999999999</v>
      </c>
      <c r="I283" s="206"/>
      <c r="J283" s="207">
        <f>ROUND(I283*H283,2)</f>
        <v>0</v>
      </c>
      <c r="K283" s="203" t="s">
        <v>142</v>
      </c>
      <c r="L283" s="45"/>
      <c r="M283" s="208" t="s">
        <v>19</v>
      </c>
      <c r="N283" s="209" t="s">
        <v>47</v>
      </c>
      <c r="O283" s="85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2" t="s">
        <v>143</v>
      </c>
      <c r="AT283" s="212" t="s">
        <v>138</v>
      </c>
      <c r="AU283" s="212" t="s">
        <v>144</v>
      </c>
      <c r="AY283" s="18" t="s">
        <v>135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8" t="s">
        <v>144</v>
      </c>
      <c r="BK283" s="213">
        <f>ROUND(I283*H283,2)</f>
        <v>0</v>
      </c>
      <c r="BL283" s="18" t="s">
        <v>143</v>
      </c>
      <c r="BM283" s="212" t="s">
        <v>438</v>
      </c>
    </row>
    <row r="284" s="2" customFormat="1">
      <c r="A284" s="39"/>
      <c r="B284" s="40"/>
      <c r="C284" s="41"/>
      <c r="D284" s="214" t="s">
        <v>146</v>
      </c>
      <c r="E284" s="41"/>
      <c r="F284" s="215" t="s">
        <v>439</v>
      </c>
      <c r="G284" s="41"/>
      <c r="H284" s="41"/>
      <c r="I284" s="216"/>
      <c r="J284" s="41"/>
      <c r="K284" s="41"/>
      <c r="L284" s="45"/>
      <c r="M284" s="217"/>
      <c r="N284" s="218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144</v>
      </c>
    </row>
    <row r="285" s="2" customFormat="1">
      <c r="A285" s="39"/>
      <c r="B285" s="40"/>
      <c r="C285" s="41"/>
      <c r="D285" s="219" t="s">
        <v>148</v>
      </c>
      <c r="E285" s="41"/>
      <c r="F285" s="220" t="s">
        <v>440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144</v>
      </c>
    </row>
    <row r="286" s="12" customFormat="1" ht="25.92" customHeight="1">
      <c r="A286" s="12"/>
      <c r="B286" s="185"/>
      <c r="C286" s="186"/>
      <c r="D286" s="187" t="s">
        <v>74</v>
      </c>
      <c r="E286" s="188" t="s">
        <v>441</v>
      </c>
      <c r="F286" s="188" t="s">
        <v>442</v>
      </c>
      <c r="G286" s="186"/>
      <c r="H286" s="186"/>
      <c r="I286" s="189"/>
      <c r="J286" s="190">
        <f>BK286</f>
        <v>0</v>
      </c>
      <c r="K286" s="186"/>
      <c r="L286" s="191"/>
      <c r="M286" s="192"/>
      <c r="N286" s="193"/>
      <c r="O286" s="193"/>
      <c r="P286" s="194">
        <f>P287+P317+P335+P368+P407+P458+P465+P492+P503+P580+P605+P646+P660+P716+P729+P764+P808+P857+P863</f>
        <v>0</v>
      </c>
      <c r="Q286" s="193"/>
      <c r="R286" s="194">
        <f>R287+R317+R335+R368+R407+R458+R465+R492+R503+R580+R605+R646+R660+R716+R729+R764+R808+R857+R863</f>
        <v>10.190115606350002</v>
      </c>
      <c r="S286" s="193"/>
      <c r="T286" s="195">
        <f>T287+T317+T335+T368+T407+T458+T465+T492+T503+T580+T605+T646+T660+T716+T729+T764+T808+T857+T863</f>
        <v>8.212442320000001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6" t="s">
        <v>144</v>
      </c>
      <c r="AT286" s="197" t="s">
        <v>74</v>
      </c>
      <c r="AU286" s="197" t="s">
        <v>75</v>
      </c>
      <c r="AY286" s="196" t="s">
        <v>135</v>
      </c>
      <c r="BK286" s="198">
        <f>BK287+BK317+BK335+BK368+BK407+BK458+BK465+BK492+BK503+BK580+BK605+BK646+BK660+BK716+BK729+BK764+BK808+BK857+BK863</f>
        <v>0</v>
      </c>
    </row>
    <row r="287" s="12" customFormat="1" ht="22.8" customHeight="1">
      <c r="A287" s="12"/>
      <c r="B287" s="185"/>
      <c r="C287" s="186"/>
      <c r="D287" s="187" t="s">
        <v>74</v>
      </c>
      <c r="E287" s="199" t="s">
        <v>443</v>
      </c>
      <c r="F287" s="199" t="s">
        <v>444</v>
      </c>
      <c r="G287" s="186"/>
      <c r="H287" s="186"/>
      <c r="I287" s="189"/>
      <c r="J287" s="200">
        <f>BK287</f>
        <v>0</v>
      </c>
      <c r="K287" s="186"/>
      <c r="L287" s="191"/>
      <c r="M287" s="192"/>
      <c r="N287" s="193"/>
      <c r="O287" s="193"/>
      <c r="P287" s="194">
        <f>SUM(P288:P316)</f>
        <v>0</v>
      </c>
      <c r="Q287" s="193"/>
      <c r="R287" s="194">
        <f>SUM(R288:R316)</f>
        <v>0.42204825749999997</v>
      </c>
      <c r="S287" s="193"/>
      <c r="T287" s="195">
        <f>SUM(T288:T316)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6" t="s">
        <v>144</v>
      </c>
      <c r="AT287" s="197" t="s">
        <v>74</v>
      </c>
      <c r="AU287" s="197" t="s">
        <v>83</v>
      </c>
      <c r="AY287" s="196" t="s">
        <v>135</v>
      </c>
      <c r="BK287" s="198">
        <f>SUM(BK288:BK316)</f>
        <v>0</v>
      </c>
    </row>
    <row r="288" s="2" customFormat="1" ht="16.5" customHeight="1">
      <c r="A288" s="39"/>
      <c r="B288" s="40"/>
      <c r="C288" s="201" t="s">
        <v>445</v>
      </c>
      <c r="D288" s="201" t="s">
        <v>138</v>
      </c>
      <c r="E288" s="202" t="s">
        <v>446</v>
      </c>
      <c r="F288" s="203" t="s">
        <v>447</v>
      </c>
      <c r="G288" s="204" t="s">
        <v>166</v>
      </c>
      <c r="H288" s="205">
        <v>17.91</v>
      </c>
      <c r="I288" s="206"/>
      <c r="J288" s="207">
        <f>ROUND(I288*H288,2)</f>
        <v>0</v>
      </c>
      <c r="K288" s="203" t="s">
        <v>142</v>
      </c>
      <c r="L288" s="45"/>
      <c r="M288" s="208" t="s">
        <v>19</v>
      </c>
      <c r="N288" s="209" t="s">
        <v>47</v>
      </c>
      <c r="O288" s="85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2" t="s">
        <v>261</v>
      </c>
      <c r="AT288" s="212" t="s">
        <v>138</v>
      </c>
      <c r="AU288" s="212" t="s">
        <v>144</v>
      </c>
      <c r="AY288" s="18" t="s">
        <v>135</v>
      </c>
      <c r="BE288" s="213">
        <f>IF(N288="základní",J288,0)</f>
        <v>0</v>
      </c>
      <c r="BF288" s="213">
        <f>IF(N288="snížená",J288,0)</f>
        <v>0</v>
      </c>
      <c r="BG288" s="213">
        <f>IF(N288="zákl. přenesená",J288,0)</f>
        <v>0</v>
      </c>
      <c r="BH288" s="213">
        <f>IF(N288="sníž. přenesená",J288,0)</f>
        <v>0</v>
      </c>
      <c r="BI288" s="213">
        <f>IF(N288="nulová",J288,0)</f>
        <v>0</v>
      </c>
      <c r="BJ288" s="18" t="s">
        <v>144</v>
      </c>
      <c r="BK288" s="213">
        <f>ROUND(I288*H288,2)</f>
        <v>0</v>
      </c>
      <c r="BL288" s="18" t="s">
        <v>261</v>
      </c>
      <c r="BM288" s="212" t="s">
        <v>448</v>
      </c>
    </row>
    <row r="289" s="2" customFormat="1">
      <c r="A289" s="39"/>
      <c r="B289" s="40"/>
      <c r="C289" s="41"/>
      <c r="D289" s="214" t="s">
        <v>146</v>
      </c>
      <c r="E289" s="41"/>
      <c r="F289" s="215" t="s">
        <v>449</v>
      </c>
      <c r="G289" s="41"/>
      <c r="H289" s="41"/>
      <c r="I289" s="216"/>
      <c r="J289" s="41"/>
      <c r="K289" s="41"/>
      <c r="L289" s="45"/>
      <c r="M289" s="217"/>
      <c r="N289" s="218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144</v>
      </c>
    </row>
    <row r="290" s="2" customFormat="1">
      <c r="A290" s="39"/>
      <c r="B290" s="40"/>
      <c r="C290" s="41"/>
      <c r="D290" s="219" t="s">
        <v>148</v>
      </c>
      <c r="E290" s="41"/>
      <c r="F290" s="220" t="s">
        <v>450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148</v>
      </c>
      <c r="AU290" s="18" t="s">
        <v>144</v>
      </c>
    </row>
    <row r="291" s="14" customFormat="1">
      <c r="A291" s="14"/>
      <c r="B291" s="232"/>
      <c r="C291" s="233"/>
      <c r="D291" s="214" t="s">
        <v>150</v>
      </c>
      <c r="E291" s="234" t="s">
        <v>19</v>
      </c>
      <c r="F291" s="235" t="s">
        <v>451</v>
      </c>
      <c r="G291" s="233"/>
      <c r="H291" s="234" t="s">
        <v>19</v>
      </c>
      <c r="I291" s="236"/>
      <c r="J291" s="233"/>
      <c r="K291" s="233"/>
      <c r="L291" s="237"/>
      <c r="M291" s="238"/>
      <c r="N291" s="239"/>
      <c r="O291" s="239"/>
      <c r="P291" s="239"/>
      <c r="Q291" s="239"/>
      <c r="R291" s="239"/>
      <c r="S291" s="239"/>
      <c r="T291" s="24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1" t="s">
        <v>150</v>
      </c>
      <c r="AU291" s="241" t="s">
        <v>144</v>
      </c>
      <c r="AV291" s="14" t="s">
        <v>83</v>
      </c>
      <c r="AW291" s="14" t="s">
        <v>36</v>
      </c>
      <c r="AX291" s="14" t="s">
        <v>75</v>
      </c>
      <c r="AY291" s="241" t="s">
        <v>135</v>
      </c>
    </row>
    <row r="292" s="13" customFormat="1">
      <c r="A292" s="13"/>
      <c r="B292" s="221"/>
      <c r="C292" s="222"/>
      <c r="D292" s="214" t="s">
        <v>150</v>
      </c>
      <c r="E292" s="223" t="s">
        <v>19</v>
      </c>
      <c r="F292" s="224" t="s">
        <v>383</v>
      </c>
      <c r="G292" s="222"/>
      <c r="H292" s="225">
        <v>17.91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150</v>
      </c>
      <c r="AU292" s="231" t="s">
        <v>144</v>
      </c>
      <c r="AV292" s="13" t="s">
        <v>144</v>
      </c>
      <c r="AW292" s="13" t="s">
        <v>36</v>
      </c>
      <c r="AX292" s="13" t="s">
        <v>83</v>
      </c>
      <c r="AY292" s="231" t="s">
        <v>135</v>
      </c>
    </row>
    <row r="293" s="2" customFormat="1" ht="16.5" customHeight="1">
      <c r="A293" s="39"/>
      <c r="B293" s="40"/>
      <c r="C293" s="253" t="s">
        <v>452</v>
      </c>
      <c r="D293" s="253" t="s">
        <v>284</v>
      </c>
      <c r="E293" s="254" t="s">
        <v>453</v>
      </c>
      <c r="F293" s="255" t="s">
        <v>454</v>
      </c>
      <c r="G293" s="256" t="s">
        <v>306</v>
      </c>
      <c r="H293" s="257">
        <v>0.0060000000000000001</v>
      </c>
      <c r="I293" s="258"/>
      <c r="J293" s="259">
        <f>ROUND(I293*H293,2)</f>
        <v>0</v>
      </c>
      <c r="K293" s="255" t="s">
        <v>142</v>
      </c>
      <c r="L293" s="260"/>
      <c r="M293" s="261" t="s">
        <v>19</v>
      </c>
      <c r="N293" s="262" t="s">
        <v>47</v>
      </c>
      <c r="O293" s="85"/>
      <c r="P293" s="210">
        <f>O293*H293</f>
        <v>0</v>
      </c>
      <c r="Q293" s="210">
        <v>1</v>
      </c>
      <c r="R293" s="210">
        <f>Q293*H293</f>
        <v>0.0060000000000000001</v>
      </c>
      <c r="S293" s="210">
        <v>0</v>
      </c>
      <c r="T293" s="21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2" t="s">
        <v>368</v>
      </c>
      <c r="AT293" s="212" t="s">
        <v>284</v>
      </c>
      <c r="AU293" s="212" t="s">
        <v>144</v>
      </c>
      <c r="AY293" s="18" t="s">
        <v>135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8" t="s">
        <v>144</v>
      </c>
      <c r="BK293" s="213">
        <f>ROUND(I293*H293,2)</f>
        <v>0</v>
      </c>
      <c r="BL293" s="18" t="s">
        <v>261</v>
      </c>
      <c r="BM293" s="212" t="s">
        <v>455</v>
      </c>
    </row>
    <row r="294" s="2" customFormat="1">
      <c r="A294" s="39"/>
      <c r="B294" s="40"/>
      <c r="C294" s="41"/>
      <c r="D294" s="214" t="s">
        <v>146</v>
      </c>
      <c r="E294" s="41"/>
      <c r="F294" s="215" t="s">
        <v>454</v>
      </c>
      <c r="G294" s="41"/>
      <c r="H294" s="41"/>
      <c r="I294" s="216"/>
      <c r="J294" s="41"/>
      <c r="K294" s="41"/>
      <c r="L294" s="45"/>
      <c r="M294" s="217"/>
      <c r="N294" s="218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146</v>
      </c>
      <c r="AU294" s="18" t="s">
        <v>144</v>
      </c>
    </row>
    <row r="295" s="2" customFormat="1">
      <c r="A295" s="39"/>
      <c r="B295" s="40"/>
      <c r="C295" s="41"/>
      <c r="D295" s="219" t="s">
        <v>148</v>
      </c>
      <c r="E295" s="41"/>
      <c r="F295" s="220" t="s">
        <v>456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148</v>
      </c>
      <c r="AU295" s="18" t="s">
        <v>144</v>
      </c>
    </row>
    <row r="296" s="13" customFormat="1">
      <c r="A296" s="13"/>
      <c r="B296" s="221"/>
      <c r="C296" s="222"/>
      <c r="D296" s="214" t="s">
        <v>150</v>
      </c>
      <c r="E296" s="222"/>
      <c r="F296" s="224" t="s">
        <v>457</v>
      </c>
      <c r="G296" s="222"/>
      <c r="H296" s="225">
        <v>0.0060000000000000001</v>
      </c>
      <c r="I296" s="226"/>
      <c r="J296" s="222"/>
      <c r="K296" s="222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150</v>
      </c>
      <c r="AU296" s="231" t="s">
        <v>144</v>
      </c>
      <c r="AV296" s="13" t="s">
        <v>144</v>
      </c>
      <c r="AW296" s="13" t="s">
        <v>4</v>
      </c>
      <c r="AX296" s="13" t="s">
        <v>83</v>
      </c>
      <c r="AY296" s="231" t="s">
        <v>135</v>
      </c>
    </row>
    <row r="297" s="2" customFormat="1" ht="16.5" customHeight="1">
      <c r="A297" s="39"/>
      <c r="B297" s="40"/>
      <c r="C297" s="201" t="s">
        <v>458</v>
      </c>
      <c r="D297" s="201" t="s">
        <v>138</v>
      </c>
      <c r="E297" s="202" t="s">
        <v>459</v>
      </c>
      <c r="F297" s="203" t="s">
        <v>460</v>
      </c>
      <c r="G297" s="204" t="s">
        <v>166</v>
      </c>
      <c r="H297" s="205">
        <v>17.91</v>
      </c>
      <c r="I297" s="206"/>
      <c r="J297" s="207">
        <f>ROUND(I297*H297,2)</f>
        <v>0</v>
      </c>
      <c r="K297" s="203" t="s">
        <v>142</v>
      </c>
      <c r="L297" s="45"/>
      <c r="M297" s="208" t="s">
        <v>19</v>
      </c>
      <c r="N297" s="209" t="s">
        <v>47</v>
      </c>
      <c r="O297" s="85"/>
      <c r="P297" s="210">
        <f>O297*H297</f>
        <v>0</v>
      </c>
      <c r="Q297" s="210">
        <v>0.00039825</v>
      </c>
      <c r="R297" s="210">
        <f>Q297*H297</f>
        <v>0.0071326575000000003</v>
      </c>
      <c r="S297" s="210">
        <v>0</v>
      </c>
      <c r="T297" s="21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2" t="s">
        <v>261</v>
      </c>
      <c r="AT297" s="212" t="s">
        <v>138</v>
      </c>
      <c r="AU297" s="212" t="s">
        <v>144</v>
      </c>
      <c r="AY297" s="18" t="s">
        <v>135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8" t="s">
        <v>144</v>
      </c>
      <c r="BK297" s="213">
        <f>ROUND(I297*H297,2)</f>
        <v>0</v>
      </c>
      <c r="BL297" s="18" t="s">
        <v>261</v>
      </c>
      <c r="BM297" s="212" t="s">
        <v>461</v>
      </c>
    </row>
    <row r="298" s="2" customFormat="1">
      <c r="A298" s="39"/>
      <c r="B298" s="40"/>
      <c r="C298" s="41"/>
      <c r="D298" s="214" t="s">
        <v>146</v>
      </c>
      <c r="E298" s="41"/>
      <c r="F298" s="215" t="s">
        <v>462</v>
      </c>
      <c r="G298" s="41"/>
      <c r="H298" s="41"/>
      <c r="I298" s="216"/>
      <c r="J298" s="41"/>
      <c r="K298" s="41"/>
      <c r="L298" s="45"/>
      <c r="M298" s="217"/>
      <c r="N298" s="218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144</v>
      </c>
    </row>
    <row r="299" s="2" customFormat="1">
      <c r="A299" s="39"/>
      <c r="B299" s="40"/>
      <c r="C299" s="41"/>
      <c r="D299" s="219" t="s">
        <v>148</v>
      </c>
      <c r="E299" s="41"/>
      <c r="F299" s="220" t="s">
        <v>463</v>
      </c>
      <c r="G299" s="41"/>
      <c r="H299" s="41"/>
      <c r="I299" s="216"/>
      <c r="J299" s="41"/>
      <c r="K299" s="41"/>
      <c r="L299" s="45"/>
      <c r="M299" s="217"/>
      <c r="N299" s="21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148</v>
      </c>
      <c r="AU299" s="18" t="s">
        <v>144</v>
      </c>
    </row>
    <row r="300" s="14" customFormat="1">
      <c r="A300" s="14"/>
      <c r="B300" s="232"/>
      <c r="C300" s="233"/>
      <c r="D300" s="214" t="s">
        <v>150</v>
      </c>
      <c r="E300" s="234" t="s">
        <v>19</v>
      </c>
      <c r="F300" s="235" t="s">
        <v>451</v>
      </c>
      <c r="G300" s="233"/>
      <c r="H300" s="234" t="s">
        <v>19</v>
      </c>
      <c r="I300" s="236"/>
      <c r="J300" s="233"/>
      <c r="K300" s="233"/>
      <c r="L300" s="237"/>
      <c r="M300" s="238"/>
      <c r="N300" s="239"/>
      <c r="O300" s="239"/>
      <c r="P300" s="239"/>
      <c r="Q300" s="239"/>
      <c r="R300" s="239"/>
      <c r="S300" s="239"/>
      <c r="T300" s="24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1" t="s">
        <v>150</v>
      </c>
      <c r="AU300" s="241" t="s">
        <v>144</v>
      </c>
      <c r="AV300" s="14" t="s">
        <v>83</v>
      </c>
      <c r="AW300" s="14" t="s">
        <v>36</v>
      </c>
      <c r="AX300" s="14" t="s">
        <v>75</v>
      </c>
      <c r="AY300" s="241" t="s">
        <v>135</v>
      </c>
    </row>
    <row r="301" s="13" customFormat="1">
      <c r="A301" s="13"/>
      <c r="B301" s="221"/>
      <c r="C301" s="222"/>
      <c r="D301" s="214" t="s">
        <v>150</v>
      </c>
      <c r="E301" s="223" t="s">
        <v>19</v>
      </c>
      <c r="F301" s="224" t="s">
        <v>383</v>
      </c>
      <c r="G301" s="222"/>
      <c r="H301" s="225">
        <v>17.91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150</v>
      </c>
      <c r="AU301" s="231" t="s">
        <v>144</v>
      </c>
      <c r="AV301" s="13" t="s">
        <v>144</v>
      </c>
      <c r="AW301" s="13" t="s">
        <v>36</v>
      </c>
      <c r="AX301" s="13" t="s">
        <v>83</v>
      </c>
      <c r="AY301" s="231" t="s">
        <v>135</v>
      </c>
    </row>
    <row r="302" s="2" customFormat="1" ht="24.15" customHeight="1">
      <c r="A302" s="39"/>
      <c r="B302" s="40"/>
      <c r="C302" s="253" t="s">
        <v>464</v>
      </c>
      <c r="D302" s="253" t="s">
        <v>284</v>
      </c>
      <c r="E302" s="254" t="s">
        <v>465</v>
      </c>
      <c r="F302" s="255" t="s">
        <v>466</v>
      </c>
      <c r="G302" s="256" t="s">
        <v>166</v>
      </c>
      <c r="H302" s="257">
        <v>20.597000000000001</v>
      </c>
      <c r="I302" s="258"/>
      <c r="J302" s="259">
        <f>ROUND(I302*H302,2)</f>
        <v>0</v>
      </c>
      <c r="K302" s="255" t="s">
        <v>142</v>
      </c>
      <c r="L302" s="260"/>
      <c r="M302" s="261" t="s">
        <v>19</v>
      </c>
      <c r="N302" s="262" t="s">
        <v>47</v>
      </c>
      <c r="O302" s="85"/>
      <c r="P302" s="210">
        <f>O302*H302</f>
        <v>0</v>
      </c>
      <c r="Q302" s="210">
        <v>0.0047999999999999996</v>
      </c>
      <c r="R302" s="210">
        <f>Q302*H302</f>
        <v>0.098865599999999998</v>
      </c>
      <c r="S302" s="210">
        <v>0</v>
      </c>
      <c r="T302" s="21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2" t="s">
        <v>368</v>
      </c>
      <c r="AT302" s="212" t="s">
        <v>284</v>
      </c>
      <c r="AU302" s="212" t="s">
        <v>144</v>
      </c>
      <c r="AY302" s="18" t="s">
        <v>135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8" t="s">
        <v>144</v>
      </c>
      <c r="BK302" s="213">
        <f>ROUND(I302*H302,2)</f>
        <v>0</v>
      </c>
      <c r="BL302" s="18" t="s">
        <v>261</v>
      </c>
      <c r="BM302" s="212" t="s">
        <v>467</v>
      </c>
    </row>
    <row r="303" s="2" customFormat="1">
      <c r="A303" s="39"/>
      <c r="B303" s="40"/>
      <c r="C303" s="41"/>
      <c r="D303" s="214" t="s">
        <v>146</v>
      </c>
      <c r="E303" s="41"/>
      <c r="F303" s="215" t="s">
        <v>466</v>
      </c>
      <c r="G303" s="41"/>
      <c r="H303" s="41"/>
      <c r="I303" s="216"/>
      <c r="J303" s="41"/>
      <c r="K303" s="41"/>
      <c r="L303" s="45"/>
      <c r="M303" s="217"/>
      <c r="N303" s="218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146</v>
      </c>
      <c r="AU303" s="18" t="s">
        <v>144</v>
      </c>
    </row>
    <row r="304" s="2" customFormat="1">
      <c r="A304" s="39"/>
      <c r="B304" s="40"/>
      <c r="C304" s="41"/>
      <c r="D304" s="219" t="s">
        <v>148</v>
      </c>
      <c r="E304" s="41"/>
      <c r="F304" s="220" t="s">
        <v>468</v>
      </c>
      <c r="G304" s="41"/>
      <c r="H304" s="41"/>
      <c r="I304" s="216"/>
      <c r="J304" s="41"/>
      <c r="K304" s="41"/>
      <c r="L304" s="45"/>
      <c r="M304" s="217"/>
      <c r="N304" s="21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144</v>
      </c>
    </row>
    <row r="305" s="13" customFormat="1">
      <c r="A305" s="13"/>
      <c r="B305" s="221"/>
      <c r="C305" s="222"/>
      <c r="D305" s="214" t="s">
        <v>150</v>
      </c>
      <c r="E305" s="222"/>
      <c r="F305" s="224" t="s">
        <v>469</v>
      </c>
      <c r="G305" s="222"/>
      <c r="H305" s="225">
        <v>20.597000000000001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1" t="s">
        <v>150</v>
      </c>
      <c r="AU305" s="231" t="s">
        <v>144</v>
      </c>
      <c r="AV305" s="13" t="s">
        <v>144</v>
      </c>
      <c r="AW305" s="13" t="s">
        <v>4</v>
      </c>
      <c r="AX305" s="13" t="s">
        <v>83</v>
      </c>
      <c r="AY305" s="231" t="s">
        <v>135</v>
      </c>
    </row>
    <row r="306" s="2" customFormat="1" ht="21.75" customHeight="1">
      <c r="A306" s="39"/>
      <c r="B306" s="40"/>
      <c r="C306" s="201" t="s">
        <v>470</v>
      </c>
      <c r="D306" s="201" t="s">
        <v>138</v>
      </c>
      <c r="E306" s="202" t="s">
        <v>471</v>
      </c>
      <c r="F306" s="203" t="s">
        <v>472</v>
      </c>
      <c r="G306" s="204" t="s">
        <v>166</v>
      </c>
      <c r="H306" s="205">
        <v>34.25</v>
      </c>
      <c r="I306" s="206"/>
      <c r="J306" s="207">
        <f>ROUND(I306*H306,2)</f>
        <v>0</v>
      </c>
      <c r="K306" s="203" t="s">
        <v>142</v>
      </c>
      <c r="L306" s="45"/>
      <c r="M306" s="208" t="s">
        <v>19</v>
      </c>
      <c r="N306" s="209" t="s">
        <v>47</v>
      </c>
      <c r="O306" s="85"/>
      <c r="P306" s="210">
        <f>O306*H306</f>
        <v>0</v>
      </c>
      <c r="Q306" s="210">
        <v>0.0044999999999999997</v>
      </c>
      <c r="R306" s="210">
        <f>Q306*H306</f>
        <v>0.15412499999999998</v>
      </c>
      <c r="S306" s="210">
        <v>0</v>
      </c>
      <c r="T306" s="21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2" t="s">
        <v>261</v>
      </c>
      <c r="AT306" s="212" t="s">
        <v>138</v>
      </c>
      <c r="AU306" s="212" t="s">
        <v>144</v>
      </c>
      <c r="AY306" s="18" t="s">
        <v>135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18" t="s">
        <v>144</v>
      </c>
      <c r="BK306" s="213">
        <f>ROUND(I306*H306,2)</f>
        <v>0</v>
      </c>
      <c r="BL306" s="18" t="s">
        <v>261</v>
      </c>
      <c r="BM306" s="212" t="s">
        <v>473</v>
      </c>
    </row>
    <row r="307" s="2" customFormat="1">
      <c r="A307" s="39"/>
      <c r="B307" s="40"/>
      <c r="C307" s="41"/>
      <c r="D307" s="214" t="s">
        <v>146</v>
      </c>
      <c r="E307" s="41"/>
      <c r="F307" s="215" t="s">
        <v>474</v>
      </c>
      <c r="G307" s="41"/>
      <c r="H307" s="41"/>
      <c r="I307" s="216"/>
      <c r="J307" s="41"/>
      <c r="K307" s="41"/>
      <c r="L307" s="45"/>
      <c r="M307" s="217"/>
      <c r="N307" s="21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144</v>
      </c>
    </row>
    <row r="308" s="2" customFormat="1">
      <c r="A308" s="39"/>
      <c r="B308" s="40"/>
      <c r="C308" s="41"/>
      <c r="D308" s="219" t="s">
        <v>148</v>
      </c>
      <c r="E308" s="41"/>
      <c r="F308" s="220" t="s">
        <v>475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148</v>
      </c>
      <c r="AU308" s="18" t="s">
        <v>144</v>
      </c>
    </row>
    <row r="309" s="13" customFormat="1">
      <c r="A309" s="13"/>
      <c r="B309" s="221"/>
      <c r="C309" s="222"/>
      <c r="D309" s="214" t="s">
        <v>150</v>
      </c>
      <c r="E309" s="223" t="s">
        <v>19</v>
      </c>
      <c r="F309" s="224" t="s">
        <v>476</v>
      </c>
      <c r="G309" s="222"/>
      <c r="H309" s="225">
        <v>34.25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1" t="s">
        <v>150</v>
      </c>
      <c r="AU309" s="231" t="s">
        <v>144</v>
      </c>
      <c r="AV309" s="13" t="s">
        <v>144</v>
      </c>
      <c r="AW309" s="13" t="s">
        <v>36</v>
      </c>
      <c r="AX309" s="13" t="s">
        <v>83</v>
      </c>
      <c r="AY309" s="231" t="s">
        <v>135</v>
      </c>
    </row>
    <row r="310" s="2" customFormat="1" ht="16.5" customHeight="1">
      <c r="A310" s="39"/>
      <c r="B310" s="40"/>
      <c r="C310" s="201" t="s">
        <v>477</v>
      </c>
      <c r="D310" s="201" t="s">
        <v>138</v>
      </c>
      <c r="E310" s="202" t="s">
        <v>478</v>
      </c>
      <c r="F310" s="203" t="s">
        <v>479</v>
      </c>
      <c r="G310" s="204" t="s">
        <v>166</v>
      </c>
      <c r="H310" s="205">
        <v>34.649999999999999</v>
      </c>
      <c r="I310" s="206"/>
      <c r="J310" s="207">
        <f>ROUND(I310*H310,2)</f>
        <v>0</v>
      </c>
      <c r="K310" s="203" t="s">
        <v>142</v>
      </c>
      <c r="L310" s="45"/>
      <c r="M310" s="208" t="s">
        <v>19</v>
      </c>
      <c r="N310" s="209" t="s">
        <v>47</v>
      </c>
      <c r="O310" s="85"/>
      <c r="P310" s="210">
        <f>O310*H310</f>
        <v>0</v>
      </c>
      <c r="Q310" s="210">
        <v>0.0044999999999999997</v>
      </c>
      <c r="R310" s="210">
        <f>Q310*H310</f>
        <v>0.15592499999999998</v>
      </c>
      <c r="S310" s="210">
        <v>0</v>
      </c>
      <c r="T310" s="21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2" t="s">
        <v>261</v>
      </c>
      <c r="AT310" s="212" t="s">
        <v>138</v>
      </c>
      <c r="AU310" s="212" t="s">
        <v>144</v>
      </c>
      <c r="AY310" s="18" t="s">
        <v>135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18" t="s">
        <v>144</v>
      </c>
      <c r="BK310" s="213">
        <f>ROUND(I310*H310,2)</f>
        <v>0</v>
      </c>
      <c r="BL310" s="18" t="s">
        <v>261</v>
      </c>
      <c r="BM310" s="212" t="s">
        <v>480</v>
      </c>
    </row>
    <row r="311" s="2" customFormat="1">
      <c r="A311" s="39"/>
      <c r="B311" s="40"/>
      <c r="C311" s="41"/>
      <c r="D311" s="214" t="s">
        <v>146</v>
      </c>
      <c r="E311" s="41"/>
      <c r="F311" s="215" t="s">
        <v>481</v>
      </c>
      <c r="G311" s="41"/>
      <c r="H311" s="41"/>
      <c r="I311" s="216"/>
      <c r="J311" s="41"/>
      <c r="K311" s="41"/>
      <c r="L311" s="45"/>
      <c r="M311" s="217"/>
      <c r="N311" s="218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144</v>
      </c>
    </row>
    <row r="312" s="2" customFormat="1">
      <c r="A312" s="39"/>
      <c r="B312" s="40"/>
      <c r="C312" s="41"/>
      <c r="D312" s="219" t="s">
        <v>148</v>
      </c>
      <c r="E312" s="41"/>
      <c r="F312" s="220" t="s">
        <v>482</v>
      </c>
      <c r="G312" s="41"/>
      <c r="H312" s="41"/>
      <c r="I312" s="216"/>
      <c r="J312" s="41"/>
      <c r="K312" s="41"/>
      <c r="L312" s="45"/>
      <c r="M312" s="217"/>
      <c r="N312" s="218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144</v>
      </c>
    </row>
    <row r="313" s="13" customFormat="1">
      <c r="A313" s="13"/>
      <c r="B313" s="221"/>
      <c r="C313" s="222"/>
      <c r="D313" s="214" t="s">
        <v>150</v>
      </c>
      <c r="E313" s="223" t="s">
        <v>19</v>
      </c>
      <c r="F313" s="224" t="s">
        <v>483</v>
      </c>
      <c r="G313" s="222"/>
      <c r="H313" s="225">
        <v>34.649999999999999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150</v>
      </c>
      <c r="AU313" s="231" t="s">
        <v>144</v>
      </c>
      <c r="AV313" s="13" t="s">
        <v>144</v>
      </c>
      <c r="AW313" s="13" t="s">
        <v>36</v>
      </c>
      <c r="AX313" s="13" t="s">
        <v>83</v>
      </c>
      <c r="AY313" s="231" t="s">
        <v>135</v>
      </c>
    </row>
    <row r="314" s="2" customFormat="1" ht="16.5" customHeight="1">
      <c r="A314" s="39"/>
      <c r="B314" s="40"/>
      <c r="C314" s="201" t="s">
        <v>484</v>
      </c>
      <c r="D314" s="201" t="s">
        <v>138</v>
      </c>
      <c r="E314" s="202" t="s">
        <v>485</v>
      </c>
      <c r="F314" s="203" t="s">
        <v>486</v>
      </c>
      <c r="G314" s="204" t="s">
        <v>306</v>
      </c>
      <c r="H314" s="205">
        <v>0.42199999999999999</v>
      </c>
      <c r="I314" s="206"/>
      <c r="J314" s="207">
        <f>ROUND(I314*H314,2)</f>
        <v>0</v>
      </c>
      <c r="K314" s="203" t="s">
        <v>142</v>
      </c>
      <c r="L314" s="45"/>
      <c r="M314" s="208" t="s">
        <v>19</v>
      </c>
      <c r="N314" s="209" t="s">
        <v>47</v>
      </c>
      <c r="O314" s="85"/>
      <c r="P314" s="210">
        <f>O314*H314</f>
        <v>0</v>
      </c>
      <c r="Q314" s="210">
        <v>0</v>
      </c>
      <c r="R314" s="210">
        <f>Q314*H314</f>
        <v>0</v>
      </c>
      <c r="S314" s="210">
        <v>0</v>
      </c>
      <c r="T314" s="21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2" t="s">
        <v>261</v>
      </c>
      <c r="AT314" s="212" t="s">
        <v>138</v>
      </c>
      <c r="AU314" s="212" t="s">
        <v>144</v>
      </c>
      <c r="AY314" s="18" t="s">
        <v>135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18" t="s">
        <v>144</v>
      </c>
      <c r="BK314" s="213">
        <f>ROUND(I314*H314,2)</f>
        <v>0</v>
      </c>
      <c r="BL314" s="18" t="s">
        <v>261</v>
      </c>
      <c r="BM314" s="212" t="s">
        <v>487</v>
      </c>
    </row>
    <row r="315" s="2" customFormat="1">
      <c r="A315" s="39"/>
      <c r="B315" s="40"/>
      <c r="C315" s="41"/>
      <c r="D315" s="214" t="s">
        <v>146</v>
      </c>
      <c r="E315" s="41"/>
      <c r="F315" s="215" t="s">
        <v>488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146</v>
      </c>
      <c r="AU315" s="18" t="s">
        <v>144</v>
      </c>
    </row>
    <row r="316" s="2" customFormat="1">
      <c r="A316" s="39"/>
      <c r="B316" s="40"/>
      <c r="C316" s="41"/>
      <c r="D316" s="219" t="s">
        <v>148</v>
      </c>
      <c r="E316" s="41"/>
      <c r="F316" s="220" t="s">
        <v>489</v>
      </c>
      <c r="G316" s="41"/>
      <c r="H316" s="41"/>
      <c r="I316" s="216"/>
      <c r="J316" s="41"/>
      <c r="K316" s="41"/>
      <c r="L316" s="45"/>
      <c r="M316" s="217"/>
      <c r="N316" s="21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148</v>
      </c>
      <c r="AU316" s="18" t="s">
        <v>144</v>
      </c>
    </row>
    <row r="317" s="12" customFormat="1" ht="22.8" customHeight="1">
      <c r="A317" s="12"/>
      <c r="B317" s="185"/>
      <c r="C317" s="186"/>
      <c r="D317" s="187" t="s">
        <v>74</v>
      </c>
      <c r="E317" s="199" t="s">
        <v>490</v>
      </c>
      <c r="F317" s="199" t="s">
        <v>491</v>
      </c>
      <c r="G317" s="186"/>
      <c r="H317" s="186"/>
      <c r="I317" s="189"/>
      <c r="J317" s="200">
        <f>BK317</f>
        <v>0</v>
      </c>
      <c r="K317" s="186"/>
      <c r="L317" s="191"/>
      <c r="M317" s="192"/>
      <c r="N317" s="193"/>
      <c r="O317" s="193"/>
      <c r="P317" s="194">
        <f>SUM(P318:P334)</f>
        <v>0</v>
      </c>
      <c r="Q317" s="193"/>
      <c r="R317" s="194">
        <f>SUM(R318:R334)</f>
        <v>0.025575199999999999</v>
      </c>
      <c r="S317" s="193"/>
      <c r="T317" s="195">
        <f>SUM(T318:T334)</f>
        <v>0.0075222000000000006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96" t="s">
        <v>144</v>
      </c>
      <c r="AT317" s="197" t="s">
        <v>74</v>
      </c>
      <c r="AU317" s="197" t="s">
        <v>83</v>
      </c>
      <c r="AY317" s="196" t="s">
        <v>135</v>
      </c>
      <c r="BK317" s="198">
        <f>SUM(BK318:BK334)</f>
        <v>0</v>
      </c>
    </row>
    <row r="318" s="2" customFormat="1" ht="16.5" customHeight="1">
      <c r="A318" s="39"/>
      <c r="B318" s="40"/>
      <c r="C318" s="201" t="s">
        <v>492</v>
      </c>
      <c r="D318" s="201" t="s">
        <v>138</v>
      </c>
      <c r="E318" s="202" t="s">
        <v>493</v>
      </c>
      <c r="F318" s="203" t="s">
        <v>494</v>
      </c>
      <c r="G318" s="204" t="s">
        <v>166</v>
      </c>
      <c r="H318" s="205">
        <v>17.91</v>
      </c>
      <c r="I318" s="206"/>
      <c r="J318" s="207">
        <f>ROUND(I318*H318,2)</f>
        <v>0</v>
      </c>
      <c r="K318" s="203" t="s">
        <v>142</v>
      </c>
      <c r="L318" s="45"/>
      <c r="M318" s="208" t="s">
        <v>19</v>
      </c>
      <c r="N318" s="209" t="s">
        <v>47</v>
      </c>
      <c r="O318" s="85"/>
      <c r="P318" s="210">
        <f>O318*H318</f>
        <v>0</v>
      </c>
      <c r="Q318" s="210">
        <v>0</v>
      </c>
      <c r="R318" s="210">
        <f>Q318*H318</f>
        <v>0</v>
      </c>
      <c r="S318" s="210">
        <v>0.00042000000000000002</v>
      </c>
      <c r="T318" s="211">
        <f>S318*H318</f>
        <v>0.0075222000000000006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2" t="s">
        <v>261</v>
      </c>
      <c r="AT318" s="212" t="s">
        <v>138</v>
      </c>
      <c r="AU318" s="212" t="s">
        <v>144</v>
      </c>
      <c r="AY318" s="18" t="s">
        <v>135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8" t="s">
        <v>144</v>
      </c>
      <c r="BK318" s="213">
        <f>ROUND(I318*H318,2)</f>
        <v>0</v>
      </c>
      <c r="BL318" s="18" t="s">
        <v>261</v>
      </c>
      <c r="BM318" s="212" t="s">
        <v>495</v>
      </c>
    </row>
    <row r="319" s="2" customFormat="1">
      <c r="A319" s="39"/>
      <c r="B319" s="40"/>
      <c r="C319" s="41"/>
      <c r="D319" s="214" t="s">
        <v>146</v>
      </c>
      <c r="E319" s="41"/>
      <c r="F319" s="215" t="s">
        <v>496</v>
      </c>
      <c r="G319" s="41"/>
      <c r="H319" s="41"/>
      <c r="I319" s="216"/>
      <c r="J319" s="41"/>
      <c r="K319" s="41"/>
      <c r="L319" s="45"/>
      <c r="M319" s="217"/>
      <c r="N319" s="218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146</v>
      </c>
      <c r="AU319" s="18" t="s">
        <v>144</v>
      </c>
    </row>
    <row r="320" s="2" customFormat="1">
      <c r="A320" s="39"/>
      <c r="B320" s="40"/>
      <c r="C320" s="41"/>
      <c r="D320" s="219" t="s">
        <v>148</v>
      </c>
      <c r="E320" s="41"/>
      <c r="F320" s="220" t="s">
        <v>497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148</v>
      </c>
      <c r="AU320" s="18" t="s">
        <v>144</v>
      </c>
    </row>
    <row r="321" s="14" customFormat="1">
      <c r="A321" s="14"/>
      <c r="B321" s="232"/>
      <c r="C321" s="233"/>
      <c r="D321" s="214" t="s">
        <v>150</v>
      </c>
      <c r="E321" s="234" t="s">
        <v>19</v>
      </c>
      <c r="F321" s="235" t="s">
        <v>498</v>
      </c>
      <c r="G321" s="233"/>
      <c r="H321" s="234" t="s">
        <v>19</v>
      </c>
      <c r="I321" s="236"/>
      <c r="J321" s="233"/>
      <c r="K321" s="233"/>
      <c r="L321" s="237"/>
      <c r="M321" s="238"/>
      <c r="N321" s="239"/>
      <c r="O321" s="239"/>
      <c r="P321" s="239"/>
      <c r="Q321" s="239"/>
      <c r="R321" s="239"/>
      <c r="S321" s="239"/>
      <c r="T321" s="24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1" t="s">
        <v>150</v>
      </c>
      <c r="AU321" s="241" t="s">
        <v>144</v>
      </c>
      <c r="AV321" s="14" t="s">
        <v>83</v>
      </c>
      <c r="AW321" s="14" t="s">
        <v>36</v>
      </c>
      <c r="AX321" s="14" t="s">
        <v>75</v>
      </c>
      <c r="AY321" s="241" t="s">
        <v>135</v>
      </c>
    </row>
    <row r="322" s="13" customFormat="1">
      <c r="A322" s="13"/>
      <c r="B322" s="221"/>
      <c r="C322" s="222"/>
      <c r="D322" s="214" t="s">
        <v>150</v>
      </c>
      <c r="E322" s="223" t="s">
        <v>19</v>
      </c>
      <c r="F322" s="224" t="s">
        <v>383</v>
      </c>
      <c r="G322" s="222"/>
      <c r="H322" s="225">
        <v>17.91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150</v>
      </c>
      <c r="AU322" s="231" t="s">
        <v>144</v>
      </c>
      <c r="AV322" s="13" t="s">
        <v>144</v>
      </c>
      <c r="AW322" s="13" t="s">
        <v>36</v>
      </c>
      <c r="AX322" s="13" t="s">
        <v>83</v>
      </c>
      <c r="AY322" s="231" t="s">
        <v>135</v>
      </c>
    </row>
    <row r="323" s="2" customFormat="1" ht="16.5" customHeight="1">
      <c r="A323" s="39"/>
      <c r="B323" s="40"/>
      <c r="C323" s="201" t="s">
        <v>499</v>
      </c>
      <c r="D323" s="201" t="s">
        <v>138</v>
      </c>
      <c r="E323" s="202" t="s">
        <v>500</v>
      </c>
      <c r="F323" s="203" t="s">
        <v>501</v>
      </c>
      <c r="G323" s="204" t="s">
        <v>166</v>
      </c>
      <c r="H323" s="205">
        <v>17.91</v>
      </c>
      <c r="I323" s="206"/>
      <c r="J323" s="207">
        <f>ROUND(I323*H323,2)</f>
        <v>0</v>
      </c>
      <c r="K323" s="203" t="s">
        <v>142</v>
      </c>
      <c r="L323" s="45"/>
      <c r="M323" s="208" t="s">
        <v>19</v>
      </c>
      <c r="N323" s="209" t="s">
        <v>47</v>
      </c>
      <c r="O323" s="85"/>
      <c r="P323" s="210">
        <f>O323*H323</f>
        <v>0</v>
      </c>
      <c r="Q323" s="210">
        <v>0</v>
      </c>
      <c r="R323" s="210">
        <f>Q323*H323</f>
        <v>0</v>
      </c>
      <c r="S323" s="210">
        <v>0</v>
      </c>
      <c r="T323" s="21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2" t="s">
        <v>261</v>
      </c>
      <c r="AT323" s="212" t="s">
        <v>138</v>
      </c>
      <c r="AU323" s="212" t="s">
        <v>144</v>
      </c>
      <c r="AY323" s="18" t="s">
        <v>135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8" t="s">
        <v>144</v>
      </c>
      <c r="BK323" s="213">
        <f>ROUND(I323*H323,2)</f>
        <v>0</v>
      </c>
      <c r="BL323" s="18" t="s">
        <v>261</v>
      </c>
      <c r="BM323" s="212" t="s">
        <v>502</v>
      </c>
    </row>
    <row r="324" s="2" customFormat="1">
      <c r="A324" s="39"/>
      <c r="B324" s="40"/>
      <c r="C324" s="41"/>
      <c r="D324" s="214" t="s">
        <v>146</v>
      </c>
      <c r="E324" s="41"/>
      <c r="F324" s="215" t="s">
        <v>503</v>
      </c>
      <c r="G324" s="41"/>
      <c r="H324" s="41"/>
      <c r="I324" s="216"/>
      <c r="J324" s="41"/>
      <c r="K324" s="41"/>
      <c r="L324" s="45"/>
      <c r="M324" s="217"/>
      <c r="N324" s="218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146</v>
      </c>
      <c r="AU324" s="18" t="s">
        <v>144</v>
      </c>
    </row>
    <row r="325" s="2" customFormat="1">
      <c r="A325" s="39"/>
      <c r="B325" s="40"/>
      <c r="C325" s="41"/>
      <c r="D325" s="219" t="s">
        <v>148</v>
      </c>
      <c r="E325" s="41"/>
      <c r="F325" s="220" t="s">
        <v>504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148</v>
      </c>
      <c r="AU325" s="18" t="s">
        <v>144</v>
      </c>
    </row>
    <row r="326" s="14" customFormat="1">
      <c r="A326" s="14"/>
      <c r="B326" s="232"/>
      <c r="C326" s="233"/>
      <c r="D326" s="214" t="s">
        <v>150</v>
      </c>
      <c r="E326" s="234" t="s">
        <v>19</v>
      </c>
      <c r="F326" s="235" t="s">
        <v>505</v>
      </c>
      <c r="G326" s="233"/>
      <c r="H326" s="234" t="s">
        <v>19</v>
      </c>
      <c r="I326" s="236"/>
      <c r="J326" s="233"/>
      <c r="K326" s="233"/>
      <c r="L326" s="237"/>
      <c r="M326" s="238"/>
      <c r="N326" s="239"/>
      <c r="O326" s="239"/>
      <c r="P326" s="239"/>
      <c r="Q326" s="239"/>
      <c r="R326" s="239"/>
      <c r="S326" s="239"/>
      <c r="T326" s="24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1" t="s">
        <v>150</v>
      </c>
      <c r="AU326" s="241" t="s">
        <v>144</v>
      </c>
      <c r="AV326" s="14" t="s">
        <v>83</v>
      </c>
      <c r="AW326" s="14" t="s">
        <v>36</v>
      </c>
      <c r="AX326" s="14" t="s">
        <v>75</v>
      </c>
      <c r="AY326" s="241" t="s">
        <v>135</v>
      </c>
    </row>
    <row r="327" s="13" customFormat="1">
      <c r="A327" s="13"/>
      <c r="B327" s="221"/>
      <c r="C327" s="222"/>
      <c r="D327" s="214" t="s">
        <v>150</v>
      </c>
      <c r="E327" s="223" t="s">
        <v>19</v>
      </c>
      <c r="F327" s="224" t="s">
        <v>383</v>
      </c>
      <c r="G327" s="222"/>
      <c r="H327" s="225">
        <v>17.91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1" t="s">
        <v>150</v>
      </c>
      <c r="AU327" s="231" t="s">
        <v>144</v>
      </c>
      <c r="AV327" s="13" t="s">
        <v>144</v>
      </c>
      <c r="AW327" s="13" t="s">
        <v>36</v>
      </c>
      <c r="AX327" s="13" t="s">
        <v>83</v>
      </c>
      <c r="AY327" s="231" t="s">
        <v>135</v>
      </c>
    </row>
    <row r="328" s="2" customFormat="1" ht="16.5" customHeight="1">
      <c r="A328" s="39"/>
      <c r="B328" s="40"/>
      <c r="C328" s="253" t="s">
        <v>506</v>
      </c>
      <c r="D328" s="253" t="s">
        <v>284</v>
      </c>
      <c r="E328" s="254" t="s">
        <v>507</v>
      </c>
      <c r="F328" s="255" t="s">
        <v>508</v>
      </c>
      <c r="G328" s="256" t="s">
        <v>166</v>
      </c>
      <c r="H328" s="257">
        <v>18.268000000000001</v>
      </c>
      <c r="I328" s="258"/>
      <c r="J328" s="259">
        <f>ROUND(I328*H328,2)</f>
        <v>0</v>
      </c>
      <c r="K328" s="255" t="s">
        <v>142</v>
      </c>
      <c r="L328" s="260"/>
      <c r="M328" s="261" t="s">
        <v>19</v>
      </c>
      <c r="N328" s="262" t="s">
        <v>47</v>
      </c>
      <c r="O328" s="85"/>
      <c r="P328" s="210">
        <f>O328*H328</f>
        <v>0</v>
      </c>
      <c r="Q328" s="210">
        <v>0.0014</v>
      </c>
      <c r="R328" s="210">
        <f>Q328*H328</f>
        <v>0.025575199999999999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368</v>
      </c>
      <c r="AT328" s="212" t="s">
        <v>284</v>
      </c>
      <c r="AU328" s="212" t="s">
        <v>144</v>
      </c>
      <c r="AY328" s="18" t="s">
        <v>135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144</v>
      </c>
      <c r="BK328" s="213">
        <f>ROUND(I328*H328,2)</f>
        <v>0</v>
      </c>
      <c r="BL328" s="18" t="s">
        <v>261</v>
      </c>
      <c r="BM328" s="212" t="s">
        <v>509</v>
      </c>
    </row>
    <row r="329" s="2" customFormat="1">
      <c r="A329" s="39"/>
      <c r="B329" s="40"/>
      <c r="C329" s="41"/>
      <c r="D329" s="214" t="s">
        <v>146</v>
      </c>
      <c r="E329" s="41"/>
      <c r="F329" s="215" t="s">
        <v>508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146</v>
      </c>
      <c r="AU329" s="18" t="s">
        <v>144</v>
      </c>
    </row>
    <row r="330" s="2" customFormat="1">
      <c r="A330" s="39"/>
      <c r="B330" s="40"/>
      <c r="C330" s="41"/>
      <c r="D330" s="219" t="s">
        <v>148</v>
      </c>
      <c r="E330" s="41"/>
      <c r="F330" s="220" t="s">
        <v>510</v>
      </c>
      <c r="G330" s="41"/>
      <c r="H330" s="41"/>
      <c r="I330" s="216"/>
      <c r="J330" s="41"/>
      <c r="K330" s="41"/>
      <c r="L330" s="45"/>
      <c r="M330" s="217"/>
      <c r="N330" s="218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148</v>
      </c>
      <c r="AU330" s="18" t="s">
        <v>144</v>
      </c>
    </row>
    <row r="331" s="13" customFormat="1">
      <c r="A331" s="13"/>
      <c r="B331" s="221"/>
      <c r="C331" s="222"/>
      <c r="D331" s="214" t="s">
        <v>150</v>
      </c>
      <c r="E331" s="222"/>
      <c r="F331" s="224" t="s">
        <v>511</v>
      </c>
      <c r="G331" s="222"/>
      <c r="H331" s="225">
        <v>18.268000000000001</v>
      </c>
      <c r="I331" s="226"/>
      <c r="J331" s="222"/>
      <c r="K331" s="222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150</v>
      </c>
      <c r="AU331" s="231" t="s">
        <v>144</v>
      </c>
      <c r="AV331" s="13" t="s">
        <v>144</v>
      </c>
      <c r="AW331" s="13" t="s">
        <v>4</v>
      </c>
      <c r="AX331" s="13" t="s">
        <v>83</v>
      </c>
      <c r="AY331" s="231" t="s">
        <v>135</v>
      </c>
    </row>
    <row r="332" s="2" customFormat="1" ht="16.5" customHeight="1">
      <c r="A332" s="39"/>
      <c r="B332" s="40"/>
      <c r="C332" s="201" t="s">
        <v>512</v>
      </c>
      <c r="D332" s="201" t="s">
        <v>138</v>
      </c>
      <c r="E332" s="202" t="s">
        <v>513</v>
      </c>
      <c r="F332" s="203" t="s">
        <v>514</v>
      </c>
      <c r="G332" s="204" t="s">
        <v>306</v>
      </c>
      <c r="H332" s="205">
        <v>0.025999999999999999</v>
      </c>
      <c r="I332" s="206"/>
      <c r="J332" s="207">
        <f>ROUND(I332*H332,2)</f>
        <v>0</v>
      </c>
      <c r="K332" s="203" t="s">
        <v>142</v>
      </c>
      <c r="L332" s="45"/>
      <c r="M332" s="208" t="s">
        <v>19</v>
      </c>
      <c r="N332" s="209" t="s">
        <v>47</v>
      </c>
      <c r="O332" s="85"/>
      <c r="P332" s="210">
        <f>O332*H332</f>
        <v>0</v>
      </c>
      <c r="Q332" s="210">
        <v>0</v>
      </c>
      <c r="R332" s="210">
        <f>Q332*H332</f>
        <v>0</v>
      </c>
      <c r="S332" s="210">
        <v>0</v>
      </c>
      <c r="T332" s="21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261</v>
      </c>
      <c r="AT332" s="212" t="s">
        <v>138</v>
      </c>
      <c r="AU332" s="212" t="s">
        <v>144</v>
      </c>
      <c r="AY332" s="18" t="s">
        <v>135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144</v>
      </c>
      <c r="BK332" s="213">
        <f>ROUND(I332*H332,2)</f>
        <v>0</v>
      </c>
      <c r="BL332" s="18" t="s">
        <v>261</v>
      </c>
      <c r="BM332" s="212" t="s">
        <v>515</v>
      </c>
    </row>
    <row r="333" s="2" customFormat="1">
      <c r="A333" s="39"/>
      <c r="B333" s="40"/>
      <c r="C333" s="41"/>
      <c r="D333" s="214" t="s">
        <v>146</v>
      </c>
      <c r="E333" s="41"/>
      <c r="F333" s="215" t="s">
        <v>516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144</v>
      </c>
    </row>
    <row r="334" s="2" customFormat="1">
      <c r="A334" s="39"/>
      <c r="B334" s="40"/>
      <c r="C334" s="41"/>
      <c r="D334" s="219" t="s">
        <v>148</v>
      </c>
      <c r="E334" s="41"/>
      <c r="F334" s="220" t="s">
        <v>517</v>
      </c>
      <c r="G334" s="41"/>
      <c r="H334" s="41"/>
      <c r="I334" s="216"/>
      <c r="J334" s="41"/>
      <c r="K334" s="41"/>
      <c r="L334" s="45"/>
      <c r="M334" s="217"/>
      <c r="N334" s="218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148</v>
      </c>
      <c r="AU334" s="18" t="s">
        <v>144</v>
      </c>
    </row>
    <row r="335" s="12" customFormat="1" ht="22.8" customHeight="1">
      <c r="A335" s="12"/>
      <c r="B335" s="185"/>
      <c r="C335" s="186"/>
      <c r="D335" s="187" t="s">
        <v>74</v>
      </c>
      <c r="E335" s="199" t="s">
        <v>518</v>
      </c>
      <c r="F335" s="199" t="s">
        <v>519</v>
      </c>
      <c r="G335" s="186"/>
      <c r="H335" s="186"/>
      <c r="I335" s="189"/>
      <c r="J335" s="200">
        <f>BK335</f>
        <v>0</v>
      </c>
      <c r="K335" s="186"/>
      <c r="L335" s="191"/>
      <c r="M335" s="192"/>
      <c r="N335" s="193"/>
      <c r="O335" s="193"/>
      <c r="P335" s="194">
        <f>SUM(P336:P367)</f>
        <v>0</v>
      </c>
      <c r="Q335" s="193"/>
      <c r="R335" s="194">
        <f>SUM(R336:R367)</f>
        <v>0.093562394999999993</v>
      </c>
      <c r="S335" s="193"/>
      <c r="T335" s="195">
        <f>SUM(T336:T367)</f>
        <v>0.021284999999999998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96" t="s">
        <v>144</v>
      </c>
      <c r="AT335" s="197" t="s">
        <v>74</v>
      </c>
      <c r="AU335" s="197" t="s">
        <v>83</v>
      </c>
      <c r="AY335" s="196" t="s">
        <v>135</v>
      </c>
      <c r="BK335" s="198">
        <f>SUM(BK336:BK367)</f>
        <v>0</v>
      </c>
    </row>
    <row r="336" s="2" customFormat="1" ht="16.5" customHeight="1">
      <c r="A336" s="39"/>
      <c r="B336" s="40"/>
      <c r="C336" s="201" t="s">
        <v>520</v>
      </c>
      <c r="D336" s="201" t="s">
        <v>138</v>
      </c>
      <c r="E336" s="202" t="s">
        <v>521</v>
      </c>
      <c r="F336" s="203" t="s">
        <v>522</v>
      </c>
      <c r="G336" s="204" t="s">
        <v>203</v>
      </c>
      <c r="H336" s="205">
        <v>10.75</v>
      </c>
      <c r="I336" s="206"/>
      <c r="J336" s="207">
        <f>ROUND(I336*H336,2)</f>
        <v>0</v>
      </c>
      <c r="K336" s="203" t="s">
        <v>142</v>
      </c>
      <c r="L336" s="45"/>
      <c r="M336" s="208" t="s">
        <v>19</v>
      </c>
      <c r="N336" s="209" t="s">
        <v>47</v>
      </c>
      <c r="O336" s="85"/>
      <c r="P336" s="210">
        <f>O336*H336</f>
        <v>0</v>
      </c>
      <c r="Q336" s="210">
        <v>0</v>
      </c>
      <c r="R336" s="210">
        <f>Q336*H336</f>
        <v>0</v>
      </c>
      <c r="S336" s="210">
        <v>0.00198</v>
      </c>
      <c r="T336" s="211">
        <f>S336*H336</f>
        <v>0.021284999999999998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2" t="s">
        <v>261</v>
      </c>
      <c r="AT336" s="212" t="s">
        <v>138</v>
      </c>
      <c r="AU336" s="212" t="s">
        <v>144</v>
      </c>
      <c r="AY336" s="18" t="s">
        <v>135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8" t="s">
        <v>144</v>
      </c>
      <c r="BK336" s="213">
        <f>ROUND(I336*H336,2)</f>
        <v>0</v>
      </c>
      <c r="BL336" s="18" t="s">
        <v>261</v>
      </c>
      <c r="BM336" s="212" t="s">
        <v>523</v>
      </c>
    </row>
    <row r="337" s="2" customFormat="1">
      <c r="A337" s="39"/>
      <c r="B337" s="40"/>
      <c r="C337" s="41"/>
      <c r="D337" s="214" t="s">
        <v>146</v>
      </c>
      <c r="E337" s="41"/>
      <c r="F337" s="215" t="s">
        <v>524</v>
      </c>
      <c r="G337" s="41"/>
      <c r="H337" s="41"/>
      <c r="I337" s="216"/>
      <c r="J337" s="41"/>
      <c r="K337" s="41"/>
      <c r="L337" s="45"/>
      <c r="M337" s="217"/>
      <c r="N337" s="218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144</v>
      </c>
    </row>
    <row r="338" s="2" customFormat="1">
      <c r="A338" s="39"/>
      <c r="B338" s="40"/>
      <c r="C338" s="41"/>
      <c r="D338" s="219" t="s">
        <v>148</v>
      </c>
      <c r="E338" s="41"/>
      <c r="F338" s="220" t="s">
        <v>525</v>
      </c>
      <c r="G338" s="41"/>
      <c r="H338" s="41"/>
      <c r="I338" s="216"/>
      <c r="J338" s="41"/>
      <c r="K338" s="41"/>
      <c r="L338" s="45"/>
      <c r="M338" s="217"/>
      <c r="N338" s="218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148</v>
      </c>
      <c r="AU338" s="18" t="s">
        <v>144</v>
      </c>
    </row>
    <row r="339" s="2" customFormat="1" ht="16.5" customHeight="1">
      <c r="A339" s="39"/>
      <c r="B339" s="40"/>
      <c r="C339" s="201" t="s">
        <v>526</v>
      </c>
      <c r="D339" s="201" t="s">
        <v>138</v>
      </c>
      <c r="E339" s="202" t="s">
        <v>527</v>
      </c>
      <c r="F339" s="203" t="s">
        <v>528</v>
      </c>
      <c r="G339" s="204" t="s">
        <v>141</v>
      </c>
      <c r="H339" s="205">
        <v>1</v>
      </c>
      <c r="I339" s="206"/>
      <c r="J339" s="207">
        <f>ROUND(I339*H339,2)</f>
        <v>0</v>
      </c>
      <c r="K339" s="203" t="s">
        <v>19</v>
      </c>
      <c r="L339" s="45"/>
      <c r="M339" s="208" t="s">
        <v>19</v>
      </c>
      <c r="N339" s="209" t="s">
        <v>47</v>
      </c>
      <c r="O339" s="85"/>
      <c r="P339" s="210">
        <f>O339*H339</f>
        <v>0</v>
      </c>
      <c r="Q339" s="210">
        <v>0.015089999999999999</v>
      </c>
      <c r="R339" s="210">
        <f>Q339*H339</f>
        <v>0.015089999999999999</v>
      </c>
      <c r="S339" s="210">
        <v>0</v>
      </c>
      <c r="T339" s="21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2" t="s">
        <v>261</v>
      </c>
      <c r="AT339" s="212" t="s">
        <v>138</v>
      </c>
      <c r="AU339" s="212" t="s">
        <v>144</v>
      </c>
      <c r="AY339" s="18" t="s">
        <v>135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8" t="s">
        <v>144</v>
      </c>
      <c r="BK339" s="213">
        <f>ROUND(I339*H339,2)</f>
        <v>0</v>
      </c>
      <c r="BL339" s="18" t="s">
        <v>261</v>
      </c>
      <c r="BM339" s="212" t="s">
        <v>529</v>
      </c>
    </row>
    <row r="340" s="2" customFormat="1">
      <c r="A340" s="39"/>
      <c r="B340" s="40"/>
      <c r="C340" s="41"/>
      <c r="D340" s="214" t="s">
        <v>146</v>
      </c>
      <c r="E340" s="41"/>
      <c r="F340" s="215" t="s">
        <v>530</v>
      </c>
      <c r="G340" s="41"/>
      <c r="H340" s="41"/>
      <c r="I340" s="216"/>
      <c r="J340" s="41"/>
      <c r="K340" s="41"/>
      <c r="L340" s="45"/>
      <c r="M340" s="217"/>
      <c r="N340" s="218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146</v>
      </c>
      <c r="AU340" s="18" t="s">
        <v>144</v>
      </c>
    </row>
    <row r="341" s="2" customFormat="1" ht="16.5" customHeight="1">
      <c r="A341" s="39"/>
      <c r="B341" s="40"/>
      <c r="C341" s="201" t="s">
        <v>531</v>
      </c>
      <c r="D341" s="201" t="s">
        <v>138</v>
      </c>
      <c r="E341" s="202" t="s">
        <v>532</v>
      </c>
      <c r="F341" s="203" t="s">
        <v>533</v>
      </c>
      <c r="G341" s="204" t="s">
        <v>203</v>
      </c>
      <c r="H341" s="205">
        <v>15</v>
      </c>
      <c r="I341" s="206"/>
      <c r="J341" s="207">
        <f>ROUND(I341*H341,2)</f>
        <v>0</v>
      </c>
      <c r="K341" s="203" t="s">
        <v>142</v>
      </c>
      <c r="L341" s="45"/>
      <c r="M341" s="208" t="s">
        <v>19</v>
      </c>
      <c r="N341" s="209" t="s">
        <v>47</v>
      </c>
      <c r="O341" s="85"/>
      <c r="P341" s="210">
        <f>O341*H341</f>
        <v>0</v>
      </c>
      <c r="Q341" s="210">
        <v>0.0020098999999999998</v>
      </c>
      <c r="R341" s="210">
        <f>Q341*H341</f>
        <v>0.030148499999999998</v>
      </c>
      <c r="S341" s="210">
        <v>0</v>
      </c>
      <c r="T341" s="21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2" t="s">
        <v>261</v>
      </c>
      <c r="AT341" s="212" t="s">
        <v>138</v>
      </c>
      <c r="AU341" s="212" t="s">
        <v>144</v>
      </c>
      <c r="AY341" s="18" t="s">
        <v>135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8" t="s">
        <v>144</v>
      </c>
      <c r="BK341" s="213">
        <f>ROUND(I341*H341,2)</f>
        <v>0</v>
      </c>
      <c r="BL341" s="18" t="s">
        <v>261</v>
      </c>
      <c r="BM341" s="212" t="s">
        <v>534</v>
      </c>
    </row>
    <row r="342" s="2" customFormat="1">
      <c r="A342" s="39"/>
      <c r="B342" s="40"/>
      <c r="C342" s="41"/>
      <c r="D342" s="214" t="s">
        <v>146</v>
      </c>
      <c r="E342" s="41"/>
      <c r="F342" s="215" t="s">
        <v>535</v>
      </c>
      <c r="G342" s="41"/>
      <c r="H342" s="41"/>
      <c r="I342" s="216"/>
      <c r="J342" s="41"/>
      <c r="K342" s="41"/>
      <c r="L342" s="45"/>
      <c r="M342" s="217"/>
      <c r="N342" s="21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144</v>
      </c>
    </row>
    <row r="343" s="2" customFormat="1">
      <c r="A343" s="39"/>
      <c r="B343" s="40"/>
      <c r="C343" s="41"/>
      <c r="D343" s="219" t="s">
        <v>148</v>
      </c>
      <c r="E343" s="41"/>
      <c r="F343" s="220" t="s">
        <v>536</v>
      </c>
      <c r="G343" s="41"/>
      <c r="H343" s="41"/>
      <c r="I343" s="216"/>
      <c r="J343" s="41"/>
      <c r="K343" s="41"/>
      <c r="L343" s="45"/>
      <c r="M343" s="217"/>
      <c r="N343" s="218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144</v>
      </c>
    </row>
    <row r="344" s="2" customFormat="1" ht="16.5" customHeight="1">
      <c r="A344" s="39"/>
      <c r="B344" s="40"/>
      <c r="C344" s="201" t="s">
        <v>537</v>
      </c>
      <c r="D344" s="201" t="s">
        <v>138</v>
      </c>
      <c r="E344" s="202" t="s">
        <v>538</v>
      </c>
      <c r="F344" s="203" t="s">
        <v>539</v>
      </c>
      <c r="G344" s="204" t="s">
        <v>203</v>
      </c>
      <c r="H344" s="205">
        <v>23</v>
      </c>
      <c r="I344" s="206"/>
      <c r="J344" s="207">
        <f>ROUND(I344*H344,2)</f>
        <v>0</v>
      </c>
      <c r="K344" s="203" t="s">
        <v>142</v>
      </c>
      <c r="L344" s="45"/>
      <c r="M344" s="208" t="s">
        <v>19</v>
      </c>
      <c r="N344" s="209" t="s">
        <v>47</v>
      </c>
      <c r="O344" s="85"/>
      <c r="P344" s="210">
        <f>O344*H344</f>
        <v>0</v>
      </c>
      <c r="Q344" s="210">
        <v>0.00041189999999999998</v>
      </c>
      <c r="R344" s="210">
        <f>Q344*H344</f>
        <v>0.0094736999999999998</v>
      </c>
      <c r="S344" s="210">
        <v>0</v>
      </c>
      <c r="T344" s="21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2" t="s">
        <v>261</v>
      </c>
      <c r="AT344" s="212" t="s">
        <v>138</v>
      </c>
      <c r="AU344" s="212" t="s">
        <v>144</v>
      </c>
      <c r="AY344" s="18" t="s">
        <v>135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8" t="s">
        <v>144</v>
      </c>
      <c r="BK344" s="213">
        <f>ROUND(I344*H344,2)</f>
        <v>0</v>
      </c>
      <c r="BL344" s="18" t="s">
        <v>261</v>
      </c>
      <c r="BM344" s="212" t="s">
        <v>540</v>
      </c>
    </row>
    <row r="345" s="2" customFormat="1">
      <c r="A345" s="39"/>
      <c r="B345" s="40"/>
      <c r="C345" s="41"/>
      <c r="D345" s="214" t="s">
        <v>146</v>
      </c>
      <c r="E345" s="41"/>
      <c r="F345" s="215" t="s">
        <v>541</v>
      </c>
      <c r="G345" s="41"/>
      <c r="H345" s="41"/>
      <c r="I345" s="216"/>
      <c r="J345" s="41"/>
      <c r="K345" s="41"/>
      <c r="L345" s="45"/>
      <c r="M345" s="217"/>
      <c r="N345" s="218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146</v>
      </c>
      <c r="AU345" s="18" t="s">
        <v>144</v>
      </c>
    </row>
    <row r="346" s="2" customFormat="1">
      <c r="A346" s="39"/>
      <c r="B346" s="40"/>
      <c r="C346" s="41"/>
      <c r="D346" s="219" t="s">
        <v>148</v>
      </c>
      <c r="E346" s="41"/>
      <c r="F346" s="220" t="s">
        <v>542</v>
      </c>
      <c r="G346" s="41"/>
      <c r="H346" s="41"/>
      <c r="I346" s="216"/>
      <c r="J346" s="41"/>
      <c r="K346" s="41"/>
      <c r="L346" s="45"/>
      <c r="M346" s="217"/>
      <c r="N346" s="218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148</v>
      </c>
      <c r="AU346" s="18" t="s">
        <v>144</v>
      </c>
    </row>
    <row r="347" s="2" customFormat="1" ht="16.5" customHeight="1">
      <c r="A347" s="39"/>
      <c r="B347" s="40"/>
      <c r="C347" s="201" t="s">
        <v>543</v>
      </c>
      <c r="D347" s="201" t="s">
        <v>138</v>
      </c>
      <c r="E347" s="202" t="s">
        <v>544</v>
      </c>
      <c r="F347" s="203" t="s">
        <v>545</v>
      </c>
      <c r="G347" s="204" t="s">
        <v>203</v>
      </c>
      <c r="H347" s="205">
        <v>10.35</v>
      </c>
      <c r="I347" s="206"/>
      <c r="J347" s="207">
        <f>ROUND(I347*H347,2)</f>
        <v>0</v>
      </c>
      <c r="K347" s="203" t="s">
        <v>142</v>
      </c>
      <c r="L347" s="45"/>
      <c r="M347" s="208" t="s">
        <v>19</v>
      </c>
      <c r="N347" s="209" t="s">
        <v>47</v>
      </c>
      <c r="O347" s="85"/>
      <c r="P347" s="210">
        <f>O347*H347</f>
        <v>0</v>
      </c>
      <c r="Q347" s="210">
        <v>0.00047649999999999998</v>
      </c>
      <c r="R347" s="210">
        <f>Q347*H347</f>
        <v>0.0049317749999999994</v>
      </c>
      <c r="S347" s="210">
        <v>0</v>
      </c>
      <c r="T347" s="21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2" t="s">
        <v>261</v>
      </c>
      <c r="AT347" s="212" t="s">
        <v>138</v>
      </c>
      <c r="AU347" s="212" t="s">
        <v>144</v>
      </c>
      <c r="AY347" s="18" t="s">
        <v>135</v>
      </c>
      <c r="BE347" s="213">
        <f>IF(N347="základní",J347,0)</f>
        <v>0</v>
      </c>
      <c r="BF347" s="213">
        <f>IF(N347="snížená",J347,0)</f>
        <v>0</v>
      </c>
      <c r="BG347" s="213">
        <f>IF(N347="zákl. přenesená",J347,0)</f>
        <v>0</v>
      </c>
      <c r="BH347" s="213">
        <f>IF(N347="sníž. přenesená",J347,0)</f>
        <v>0</v>
      </c>
      <c r="BI347" s="213">
        <f>IF(N347="nulová",J347,0)</f>
        <v>0</v>
      </c>
      <c r="BJ347" s="18" t="s">
        <v>144</v>
      </c>
      <c r="BK347" s="213">
        <f>ROUND(I347*H347,2)</f>
        <v>0</v>
      </c>
      <c r="BL347" s="18" t="s">
        <v>261</v>
      </c>
      <c r="BM347" s="212" t="s">
        <v>546</v>
      </c>
    </row>
    <row r="348" s="2" customFormat="1">
      <c r="A348" s="39"/>
      <c r="B348" s="40"/>
      <c r="C348" s="41"/>
      <c r="D348" s="214" t="s">
        <v>146</v>
      </c>
      <c r="E348" s="41"/>
      <c r="F348" s="215" t="s">
        <v>547</v>
      </c>
      <c r="G348" s="41"/>
      <c r="H348" s="41"/>
      <c r="I348" s="216"/>
      <c r="J348" s="41"/>
      <c r="K348" s="41"/>
      <c r="L348" s="45"/>
      <c r="M348" s="217"/>
      <c r="N348" s="21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144</v>
      </c>
    </row>
    <row r="349" s="2" customFormat="1">
      <c r="A349" s="39"/>
      <c r="B349" s="40"/>
      <c r="C349" s="41"/>
      <c r="D349" s="219" t="s">
        <v>148</v>
      </c>
      <c r="E349" s="41"/>
      <c r="F349" s="220" t="s">
        <v>548</v>
      </c>
      <c r="G349" s="41"/>
      <c r="H349" s="41"/>
      <c r="I349" s="216"/>
      <c r="J349" s="41"/>
      <c r="K349" s="41"/>
      <c r="L349" s="45"/>
      <c r="M349" s="217"/>
      <c r="N349" s="218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148</v>
      </c>
      <c r="AU349" s="18" t="s">
        <v>144</v>
      </c>
    </row>
    <row r="350" s="2" customFormat="1" ht="16.5" customHeight="1">
      <c r="A350" s="39"/>
      <c r="B350" s="40"/>
      <c r="C350" s="201" t="s">
        <v>549</v>
      </c>
      <c r="D350" s="201" t="s">
        <v>138</v>
      </c>
      <c r="E350" s="202" t="s">
        <v>550</v>
      </c>
      <c r="F350" s="203" t="s">
        <v>551</v>
      </c>
      <c r="G350" s="204" t="s">
        <v>203</v>
      </c>
      <c r="H350" s="205">
        <v>4.5999999999999996</v>
      </c>
      <c r="I350" s="206"/>
      <c r="J350" s="207">
        <f>ROUND(I350*H350,2)</f>
        <v>0</v>
      </c>
      <c r="K350" s="203" t="s">
        <v>142</v>
      </c>
      <c r="L350" s="45"/>
      <c r="M350" s="208" t="s">
        <v>19</v>
      </c>
      <c r="N350" s="209" t="s">
        <v>47</v>
      </c>
      <c r="O350" s="85"/>
      <c r="P350" s="210">
        <f>O350*H350</f>
        <v>0</v>
      </c>
      <c r="Q350" s="210">
        <v>0.0022361999999999998</v>
      </c>
      <c r="R350" s="210">
        <f>Q350*H350</f>
        <v>0.010286519999999999</v>
      </c>
      <c r="S350" s="210">
        <v>0</v>
      </c>
      <c r="T350" s="21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2" t="s">
        <v>261</v>
      </c>
      <c r="AT350" s="212" t="s">
        <v>138</v>
      </c>
      <c r="AU350" s="212" t="s">
        <v>144</v>
      </c>
      <c r="AY350" s="18" t="s">
        <v>135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8" t="s">
        <v>144</v>
      </c>
      <c r="BK350" s="213">
        <f>ROUND(I350*H350,2)</f>
        <v>0</v>
      </c>
      <c r="BL350" s="18" t="s">
        <v>261</v>
      </c>
      <c r="BM350" s="212" t="s">
        <v>552</v>
      </c>
    </row>
    <row r="351" s="2" customFormat="1">
      <c r="A351" s="39"/>
      <c r="B351" s="40"/>
      <c r="C351" s="41"/>
      <c r="D351" s="214" t="s">
        <v>146</v>
      </c>
      <c r="E351" s="41"/>
      <c r="F351" s="215" t="s">
        <v>553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144</v>
      </c>
    </row>
    <row r="352" s="2" customFormat="1">
      <c r="A352" s="39"/>
      <c r="B352" s="40"/>
      <c r="C352" s="41"/>
      <c r="D352" s="219" t="s">
        <v>148</v>
      </c>
      <c r="E352" s="41"/>
      <c r="F352" s="220" t="s">
        <v>554</v>
      </c>
      <c r="G352" s="41"/>
      <c r="H352" s="41"/>
      <c r="I352" s="216"/>
      <c r="J352" s="41"/>
      <c r="K352" s="41"/>
      <c r="L352" s="45"/>
      <c r="M352" s="217"/>
      <c r="N352" s="218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148</v>
      </c>
      <c r="AU352" s="18" t="s">
        <v>144</v>
      </c>
    </row>
    <row r="353" s="2" customFormat="1" ht="16.5" customHeight="1">
      <c r="A353" s="39"/>
      <c r="B353" s="40"/>
      <c r="C353" s="201" t="s">
        <v>555</v>
      </c>
      <c r="D353" s="201" t="s">
        <v>138</v>
      </c>
      <c r="E353" s="202" t="s">
        <v>556</v>
      </c>
      <c r="F353" s="203" t="s">
        <v>557</v>
      </c>
      <c r="G353" s="204" t="s">
        <v>203</v>
      </c>
      <c r="H353" s="205">
        <v>4.5</v>
      </c>
      <c r="I353" s="206"/>
      <c r="J353" s="207">
        <f>ROUND(I353*H353,2)</f>
        <v>0</v>
      </c>
      <c r="K353" s="203" t="s">
        <v>142</v>
      </c>
      <c r="L353" s="45"/>
      <c r="M353" s="208" t="s">
        <v>19</v>
      </c>
      <c r="N353" s="209" t="s">
        <v>47</v>
      </c>
      <c r="O353" s="85"/>
      <c r="P353" s="210">
        <f>O353*H353</f>
        <v>0</v>
      </c>
      <c r="Q353" s="210">
        <v>0.0018982000000000001</v>
      </c>
      <c r="R353" s="210">
        <f>Q353*H353</f>
        <v>0.0085418999999999998</v>
      </c>
      <c r="S353" s="210">
        <v>0</v>
      </c>
      <c r="T353" s="21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2" t="s">
        <v>261</v>
      </c>
      <c r="AT353" s="212" t="s">
        <v>138</v>
      </c>
      <c r="AU353" s="212" t="s">
        <v>144</v>
      </c>
      <c r="AY353" s="18" t="s">
        <v>135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8" t="s">
        <v>144</v>
      </c>
      <c r="BK353" s="213">
        <f>ROUND(I353*H353,2)</f>
        <v>0</v>
      </c>
      <c r="BL353" s="18" t="s">
        <v>261</v>
      </c>
      <c r="BM353" s="212" t="s">
        <v>558</v>
      </c>
    </row>
    <row r="354" s="2" customFormat="1">
      <c r="A354" s="39"/>
      <c r="B354" s="40"/>
      <c r="C354" s="41"/>
      <c r="D354" s="214" t="s">
        <v>146</v>
      </c>
      <c r="E354" s="41"/>
      <c r="F354" s="215" t="s">
        <v>559</v>
      </c>
      <c r="G354" s="41"/>
      <c r="H354" s="41"/>
      <c r="I354" s="216"/>
      <c r="J354" s="41"/>
      <c r="K354" s="41"/>
      <c r="L354" s="45"/>
      <c r="M354" s="217"/>
      <c r="N354" s="218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146</v>
      </c>
      <c r="AU354" s="18" t="s">
        <v>144</v>
      </c>
    </row>
    <row r="355" s="2" customFormat="1">
      <c r="A355" s="39"/>
      <c r="B355" s="40"/>
      <c r="C355" s="41"/>
      <c r="D355" s="219" t="s">
        <v>148</v>
      </c>
      <c r="E355" s="41"/>
      <c r="F355" s="220" t="s">
        <v>560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148</v>
      </c>
      <c r="AU355" s="18" t="s">
        <v>144</v>
      </c>
    </row>
    <row r="356" s="2" customFormat="1" ht="16.5" customHeight="1">
      <c r="A356" s="39"/>
      <c r="B356" s="40"/>
      <c r="C356" s="201" t="s">
        <v>561</v>
      </c>
      <c r="D356" s="201" t="s">
        <v>138</v>
      </c>
      <c r="E356" s="202" t="s">
        <v>562</v>
      </c>
      <c r="F356" s="203" t="s">
        <v>528</v>
      </c>
      <c r="G356" s="204" t="s">
        <v>141</v>
      </c>
      <c r="H356" s="205">
        <v>1</v>
      </c>
      <c r="I356" s="206"/>
      <c r="J356" s="207">
        <f>ROUND(I356*H356,2)</f>
        <v>0</v>
      </c>
      <c r="K356" s="203" t="s">
        <v>19</v>
      </c>
      <c r="L356" s="45"/>
      <c r="M356" s="208" t="s">
        <v>19</v>
      </c>
      <c r="N356" s="209" t="s">
        <v>47</v>
      </c>
      <c r="O356" s="85"/>
      <c r="P356" s="210">
        <f>O356*H356</f>
        <v>0</v>
      </c>
      <c r="Q356" s="210">
        <v>0.015089999999999999</v>
      </c>
      <c r="R356" s="210">
        <f>Q356*H356</f>
        <v>0.015089999999999999</v>
      </c>
      <c r="S356" s="210">
        <v>0</v>
      </c>
      <c r="T356" s="21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2" t="s">
        <v>261</v>
      </c>
      <c r="AT356" s="212" t="s">
        <v>138</v>
      </c>
      <c r="AU356" s="212" t="s">
        <v>144</v>
      </c>
      <c r="AY356" s="18" t="s">
        <v>135</v>
      </c>
      <c r="BE356" s="213">
        <f>IF(N356="základní",J356,0)</f>
        <v>0</v>
      </c>
      <c r="BF356" s="213">
        <f>IF(N356="snížená",J356,0)</f>
        <v>0</v>
      </c>
      <c r="BG356" s="213">
        <f>IF(N356="zákl. přenesená",J356,0)</f>
        <v>0</v>
      </c>
      <c r="BH356" s="213">
        <f>IF(N356="sníž. přenesená",J356,0)</f>
        <v>0</v>
      </c>
      <c r="BI356" s="213">
        <f>IF(N356="nulová",J356,0)</f>
        <v>0</v>
      </c>
      <c r="BJ356" s="18" t="s">
        <v>144</v>
      </c>
      <c r="BK356" s="213">
        <f>ROUND(I356*H356,2)</f>
        <v>0</v>
      </c>
      <c r="BL356" s="18" t="s">
        <v>261</v>
      </c>
      <c r="BM356" s="212" t="s">
        <v>563</v>
      </c>
    </row>
    <row r="357" s="2" customFormat="1">
      <c r="A357" s="39"/>
      <c r="B357" s="40"/>
      <c r="C357" s="41"/>
      <c r="D357" s="214" t="s">
        <v>146</v>
      </c>
      <c r="E357" s="41"/>
      <c r="F357" s="215" t="s">
        <v>564</v>
      </c>
      <c r="G357" s="41"/>
      <c r="H357" s="41"/>
      <c r="I357" s="216"/>
      <c r="J357" s="41"/>
      <c r="K357" s="41"/>
      <c r="L357" s="45"/>
      <c r="M357" s="217"/>
      <c r="N357" s="218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146</v>
      </c>
      <c r="AU357" s="18" t="s">
        <v>144</v>
      </c>
    </row>
    <row r="358" s="2" customFormat="1" ht="16.5" customHeight="1">
      <c r="A358" s="39"/>
      <c r="B358" s="40"/>
      <c r="C358" s="201" t="s">
        <v>565</v>
      </c>
      <c r="D358" s="201" t="s">
        <v>138</v>
      </c>
      <c r="E358" s="202" t="s">
        <v>566</v>
      </c>
      <c r="F358" s="203" t="s">
        <v>567</v>
      </c>
      <c r="G358" s="204" t="s">
        <v>203</v>
      </c>
      <c r="H358" s="205">
        <v>60.25</v>
      </c>
      <c r="I358" s="206"/>
      <c r="J358" s="207">
        <f>ROUND(I358*H358,2)</f>
        <v>0</v>
      </c>
      <c r="K358" s="203" t="s">
        <v>142</v>
      </c>
      <c r="L358" s="45"/>
      <c r="M358" s="208" t="s">
        <v>19</v>
      </c>
      <c r="N358" s="209" t="s">
        <v>47</v>
      </c>
      <c r="O358" s="85"/>
      <c r="P358" s="210">
        <f>O358*H358</f>
        <v>0</v>
      </c>
      <c r="Q358" s="210">
        <v>0</v>
      </c>
      <c r="R358" s="210">
        <f>Q358*H358</f>
        <v>0</v>
      </c>
      <c r="S358" s="210">
        <v>0</v>
      </c>
      <c r="T358" s="21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2" t="s">
        <v>261</v>
      </c>
      <c r="AT358" s="212" t="s">
        <v>138</v>
      </c>
      <c r="AU358" s="212" t="s">
        <v>144</v>
      </c>
      <c r="AY358" s="18" t="s">
        <v>135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18" t="s">
        <v>144</v>
      </c>
      <c r="BK358" s="213">
        <f>ROUND(I358*H358,2)</f>
        <v>0</v>
      </c>
      <c r="BL358" s="18" t="s">
        <v>261</v>
      </c>
      <c r="BM358" s="212" t="s">
        <v>568</v>
      </c>
    </row>
    <row r="359" s="2" customFormat="1">
      <c r="A359" s="39"/>
      <c r="B359" s="40"/>
      <c r="C359" s="41"/>
      <c r="D359" s="214" t="s">
        <v>146</v>
      </c>
      <c r="E359" s="41"/>
      <c r="F359" s="215" t="s">
        <v>569</v>
      </c>
      <c r="G359" s="41"/>
      <c r="H359" s="41"/>
      <c r="I359" s="216"/>
      <c r="J359" s="41"/>
      <c r="K359" s="41"/>
      <c r="L359" s="45"/>
      <c r="M359" s="217"/>
      <c r="N359" s="218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146</v>
      </c>
      <c r="AU359" s="18" t="s">
        <v>144</v>
      </c>
    </row>
    <row r="360" s="2" customFormat="1">
      <c r="A360" s="39"/>
      <c r="B360" s="40"/>
      <c r="C360" s="41"/>
      <c r="D360" s="219" t="s">
        <v>148</v>
      </c>
      <c r="E360" s="41"/>
      <c r="F360" s="220" t="s">
        <v>570</v>
      </c>
      <c r="G360" s="41"/>
      <c r="H360" s="41"/>
      <c r="I360" s="216"/>
      <c r="J360" s="41"/>
      <c r="K360" s="41"/>
      <c r="L360" s="45"/>
      <c r="M360" s="217"/>
      <c r="N360" s="218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148</v>
      </c>
      <c r="AU360" s="18" t="s">
        <v>144</v>
      </c>
    </row>
    <row r="361" s="2" customFormat="1" ht="16.5" customHeight="1">
      <c r="A361" s="39"/>
      <c r="B361" s="40"/>
      <c r="C361" s="201" t="s">
        <v>571</v>
      </c>
      <c r="D361" s="201" t="s">
        <v>138</v>
      </c>
      <c r="E361" s="202" t="s">
        <v>572</v>
      </c>
      <c r="F361" s="203" t="s">
        <v>573</v>
      </c>
      <c r="G361" s="204" t="s">
        <v>574</v>
      </c>
      <c r="H361" s="205">
        <v>20</v>
      </c>
      <c r="I361" s="206"/>
      <c r="J361" s="207">
        <f>ROUND(I361*H361,2)</f>
        <v>0</v>
      </c>
      <c r="K361" s="203" t="s">
        <v>19</v>
      </c>
      <c r="L361" s="45"/>
      <c r="M361" s="208" t="s">
        <v>19</v>
      </c>
      <c r="N361" s="209" t="s">
        <v>47</v>
      </c>
      <c r="O361" s="85"/>
      <c r="P361" s="210">
        <f>O361*H361</f>
        <v>0</v>
      </c>
      <c r="Q361" s="210">
        <v>0</v>
      </c>
      <c r="R361" s="210">
        <f>Q361*H361</f>
        <v>0</v>
      </c>
      <c r="S361" s="210">
        <v>0</v>
      </c>
      <c r="T361" s="21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2" t="s">
        <v>261</v>
      </c>
      <c r="AT361" s="212" t="s">
        <v>138</v>
      </c>
      <c r="AU361" s="212" t="s">
        <v>144</v>
      </c>
      <c r="AY361" s="18" t="s">
        <v>135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18" t="s">
        <v>144</v>
      </c>
      <c r="BK361" s="213">
        <f>ROUND(I361*H361,2)</f>
        <v>0</v>
      </c>
      <c r="BL361" s="18" t="s">
        <v>261</v>
      </c>
      <c r="BM361" s="212" t="s">
        <v>575</v>
      </c>
    </row>
    <row r="362" s="2" customFormat="1">
      <c r="A362" s="39"/>
      <c r="B362" s="40"/>
      <c r="C362" s="41"/>
      <c r="D362" s="214" t="s">
        <v>146</v>
      </c>
      <c r="E362" s="41"/>
      <c r="F362" s="215" t="s">
        <v>576</v>
      </c>
      <c r="G362" s="41"/>
      <c r="H362" s="41"/>
      <c r="I362" s="216"/>
      <c r="J362" s="41"/>
      <c r="K362" s="41"/>
      <c r="L362" s="45"/>
      <c r="M362" s="217"/>
      <c r="N362" s="21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146</v>
      </c>
      <c r="AU362" s="18" t="s">
        <v>144</v>
      </c>
    </row>
    <row r="363" s="2" customFormat="1" ht="16.5" customHeight="1">
      <c r="A363" s="39"/>
      <c r="B363" s="40"/>
      <c r="C363" s="201" t="s">
        <v>577</v>
      </c>
      <c r="D363" s="201" t="s">
        <v>138</v>
      </c>
      <c r="E363" s="202" t="s">
        <v>578</v>
      </c>
      <c r="F363" s="203" t="s">
        <v>579</v>
      </c>
      <c r="G363" s="204" t="s">
        <v>141</v>
      </c>
      <c r="H363" s="205">
        <v>20</v>
      </c>
      <c r="I363" s="206"/>
      <c r="J363" s="207">
        <f>ROUND(I363*H363,2)</f>
        <v>0</v>
      </c>
      <c r="K363" s="203" t="s">
        <v>19</v>
      </c>
      <c r="L363" s="45"/>
      <c r="M363" s="208" t="s">
        <v>19</v>
      </c>
      <c r="N363" s="209" t="s">
        <v>47</v>
      </c>
      <c r="O363" s="85"/>
      <c r="P363" s="210">
        <f>O363*H363</f>
        <v>0</v>
      </c>
      <c r="Q363" s="210">
        <v>0</v>
      </c>
      <c r="R363" s="210">
        <f>Q363*H363</f>
        <v>0</v>
      </c>
      <c r="S363" s="210">
        <v>0</v>
      </c>
      <c r="T363" s="21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2" t="s">
        <v>261</v>
      </c>
      <c r="AT363" s="212" t="s">
        <v>138</v>
      </c>
      <c r="AU363" s="212" t="s">
        <v>144</v>
      </c>
      <c r="AY363" s="18" t="s">
        <v>135</v>
      </c>
      <c r="BE363" s="213">
        <f>IF(N363="základní",J363,0)</f>
        <v>0</v>
      </c>
      <c r="BF363" s="213">
        <f>IF(N363="snížená",J363,0)</f>
        <v>0</v>
      </c>
      <c r="BG363" s="213">
        <f>IF(N363="zákl. přenesená",J363,0)</f>
        <v>0</v>
      </c>
      <c r="BH363" s="213">
        <f>IF(N363="sníž. přenesená",J363,0)</f>
        <v>0</v>
      </c>
      <c r="BI363" s="213">
        <f>IF(N363="nulová",J363,0)</f>
        <v>0</v>
      </c>
      <c r="BJ363" s="18" t="s">
        <v>144</v>
      </c>
      <c r="BK363" s="213">
        <f>ROUND(I363*H363,2)</f>
        <v>0</v>
      </c>
      <c r="BL363" s="18" t="s">
        <v>261</v>
      </c>
      <c r="BM363" s="212" t="s">
        <v>580</v>
      </c>
    </row>
    <row r="364" s="2" customFormat="1">
      <c r="A364" s="39"/>
      <c r="B364" s="40"/>
      <c r="C364" s="41"/>
      <c r="D364" s="214" t="s">
        <v>146</v>
      </c>
      <c r="E364" s="41"/>
      <c r="F364" s="215" t="s">
        <v>579</v>
      </c>
      <c r="G364" s="41"/>
      <c r="H364" s="41"/>
      <c r="I364" s="216"/>
      <c r="J364" s="41"/>
      <c r="K364" s="41"/>
      <c r="L364" s="45"/>
      <c r="M364" s="217"/>
      <c r="N364" s="218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144</v>
      </c>
    </row>
    <row r="365" s="2" customFormat="1" ht="16.5" customHeight="1">
      <c r="A365" s="39"/>
      <c r="B365" s="40"/>
      <c r="C365" s="201" t="s">
        <v>581</v>
      </c>
      <c r="D365" s="201" t="s">
        <v>138</v>
      </c>
      <c r="E365" s="202" t="s">
        <v>582</v>
      </c>
      <c r="F365" s="203" t="s">
        <v>583</v>
      </c>
      <c r="G365" s="204" t="s">
        <v>306</v>
      </c>
      <c r="H365" s="205">
        <v>0.094</v>
      </c>
      <c r="I365" s="206"/>
      <c r="J365" s="207">
        <f>ROUND(I365*H365,2)</f>
        <v>0</v>
      </c>
      <c r="K365" s="203" t="s">
        <v>142</v>
      </c>
      <c r="L365" s="45"/>
      <c r="M365" s="208" t="s">
        <v>19</v>
      </c>
      <c r="N365" s="209" t="s">
        <v>47</v>
      </c>
      <c r="O365" s="85"/>
      <c r="P365" s="210">
        <f>O365*H365</f>
        <v>0</v>
      </c>
      <c r="Q365" s="210">
        <v>0</v>
      </c>
      <c r="R365" s="210">
        <f>Q365*H365</f>
        <v>0</v>
      </c>
      <c r="S365" s="210">
        <v>0</v>
      </c>
      <c r="T365" s="21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2" t="s">
        <v>261</v>
      </c>
      <c r="AT365" s="212" t="s">
        <v>138</v>
      </c>
      <c r="AU365" s="212" t="s">
        <v>144</v>
      </c>
      <c r="AY365" s="18" t="s">
        <v>135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8" t="s">
        <v>144</v>
      </c>
      <c r="BK365" s="213">
        <f>ROUND(I365*H365,2)</f>
        <v>0</v>
      </c>
      <c r="BL365" s="18" t="s">
        <v>261</v>
      </c>
      <c r="BM365" s="212" t="s">
        <v>584</v>
      </c>
    </row>
    <row r="366" s="2" customFormat="1">
      <c r="A366" s="39"/>
      <c r="B366" s="40"/>
      <c r="C366" s="41"/>
      <c r="D366" s="214" t="s">
        <v>146</v>
      </c>
      <c r="E366" s="41"/>
      <c r="F366" s="215" t="s">
        <v>585</v>
      </c>
      <c r="G366" s="41"/>
      <c r="H366" s="41"/>
      <c r="I366" s="216"/>
      <c r="J366" s="41"/>
      <c r="K366" s="41"/>
      <c r="L366" s="45"/>
      <c r="M366" s="217"/>
      <c r="N366" s="21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146</v>
      </c>
      <c r="AU366" s="18" t="s">
        <v>144</v>
      </c>
    </row>
    <row r="367" s="2" customFormat="1">
      <c r="A367" s="39"/>
      <c r="B367" s="40"/>
      <c r="C367" s="41"/>
      <c r="D367" s="219" t="s">
        <v>148</v>
      </c>
      <c r="E367" s="41"/>
      <c r="F367" s="220" t="s">
        <v>586</v>
      </c>
      <c r="G367" s="41"/>
      <c r="H367" s="41"/>
      <c r="I367" s="216"/>
      <c r="J367" s="41"/>
      <c r="K367" s="41"/>
      <c r="L367" s="45"/>
      <c r="M367" s="217"/>
      <c r="N367" s="218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148</v>
      </c>
      <c r="AU367" s="18" t="s">
        <v>144</v>
      </c>
    </row>
    <row r="368" s="12" customFormat="1" ht="22.8" customHeight="1">
      <c r="A368" s="12"/>
      <c r="B368" s="185"/>
      <c r="C368" s="186"/>
      <c r="D368" s="187" t="s">
        <v>74</v>
      </c>
      <c r="E368" s="199" t="s">
        <v>587</v>
      </c>
      <c r="F368" s="199" t="s">
        <v>588</v>
      </c>
      <c r="G368" s="186"/>
      <c r="H368" s="186"/>
      <c r="I368" s="189"/>
      <c r="J368" s="200">
        <f>BK368</f>
        <v>0</v>
      </c>
      <c r="K368" s="186"/>
      <c r="L368" s="191"/>
      <c r="M368" s="192"/>
      <c r="N368" s="193"/>
      <c r="O368" s="193"/>
      <c r="P368" s="194">
        <f>SUM(P369:P406)</f>
        <v>0</v>
      </c>
      <c r="Q368" s="193"/>
      <c r="R368" s="194">
        <f>SUM(R369:R406)</f>
        <v>0.12236251540000001</v>
      </c>
      <c r="S368" s="193"/>
      <c r="T368" s="195">
        <f>SUM(T369:T406)</f>
        <v>0.077899999999999997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96" t="s">
        <v>144</v>
      </c>
      <c r="AT368" s="197" t="s">
        <v>74</v>
      </c>
      <c r="AU368" s="197" t="s">
        <v>83</v>
      </c>
      <c r="AY368" s="196" t="s">
        <v>135</v>
      </c>
      <c r="BK368" s="198">
        <f>SUM(BK369:BK406)</f>
        <v>0</v>
      </c>
    </row>
    <row r="369" s="2" customFormat="1" ht="16.5" customHeight="1">
      <c r="A369" s="39"/>
      <c r="B369" s="40"/>
      <c r="C369" s="201" t="s">
        <v>589</v>
      </c>
      <c r="D369" s="201" t="s">
        <v>138</v>
      </c>
      <c r="E369" s="202" t="s">
        <v>590</v>
      </c>
      <c r="F369" s="203" t="s">
        <v>591</v>
      </c>
      <c r="G369" s="204" t="s">
        <v>203</v>
      </c>
      <c r="H369" s="205">
        <v>30</v>
      </c>
      <c r="I369" s="206"/>
      <c r="J369" s="207">
        <f>ROUND(I369*H369,2)</f>
        <v>0</v>
      </c>
      <c r="K369" s="203" t="s">
        <v>142</v>
      </c>
      <c r="L369" s="45"/>
      <c r="M369" s="208" t="s">
        <v>19</v>
      </c>
      <c r="N369" s="209" t="s">
        <v>47</v>
      </c>
      <c r="O369" s="85"/>
      <c r="P369" s="210">
        <f>O369*H369</f>
        <v>0</v>
      </c>
      <c r="Q369" s="210">
        <v>0</v>
      </c>
      <c r="R369" s="210">
        <f>Q369*H369</f>
        <v>0</v>
      </c>
      <c r="S369" s="210">
        <v>0.0021299999999999999</v>
      </c>
      <c r="T369" s="211">
        <f>S369*H369</f>
        <v>0.063899999999999998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2" t="s">
        <v>261</v>
      </c>
      <c r="AT369" s="212" t="s">
        <v>138</v>
      </c>
      <c r="AU369" s="212" t="s">
        <v>144</v>
      </c>
      <c r="AY369" s="18" t="s">
        <v>135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18" t="s">
        <v>144</v>
      </c>
      <c r="BK369" s="213">
        <f>ROUND(I369*H369,2)</f>
        <v>0</v>
      </c>
      <c r="BL369" s="18" t="s">
        <v>261</v>
      </c>
      <c r="BM369" s="212" t="s">
        <v>592</v>
      </c>
    </row>
    <row r="370" s="2" customFormat="1">
      <c r="A370" s="39"/>
      <c r="B370" s="40"/>
      <c r="C370" s="41"/>
      <c r="D370" s="214" t="s">
        <v>146</v>
      </c>
      <c r="E370" s="41"/>
      <c r="F370" s="215" t="s">
        <v>593</v>
      </c>
      <c r="G370" s="41"/>
      <c r="H370" s="41"/>
      <c r="I370" s="216"/>
      <c r="J370" s="41"/>
      <c r="K370" s="41"/>
      <c r="L370" s="45"/>
      <c r="M370" s="217"/>
      <c r="N370" s="218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144</v>
      </c>
    </row>
    <row r="371" s="2" customFormat="1">
      <c r="A371" s="39"/>
      <c r="B371" s="40"/>
      <c r="C371" s="41"/>
      <c r="D371" s="219" t="s">
        <v>148</v>
      </c>
      <c r="E371" s="41"/>
      <c r="F371" s="220" t="s">
        <v>594</v>
      </c>
      <c r="G371" s="41"/>
      <c r="H371" s="41"/>
      <c r="I371" s="216"/>
      <c r="J371" s="41"/>
      <c r="K371" s="41"/>
      <c r="L371" s="45"/>
      <c r="M371" s="217"/>
      <c r="N371" s="218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148</v>
      </c>
      <c r="AU371" s="18" t="s">
        <v>144</v>
      </c>
    </row>
    <row r="372" s="2" customFormat="1" ht="16.5" customHeight="1">
      <c r="A372" s="39"/>
      <c r="B372" s="40"/>
      <c r="C372" s="201" t="s">
        <v>595</v>
      </c>
      <c r="D372" s="201" t="s">
        <v>138</v>
      </c>
      <c r="E372" s="202" t="s">
        <v>596</v>
      </c>
      <c r="F372" s="203" t="s">
        <v>597</v>
      </c>
      <c r="G372" s="204" t="s">
        <v>203</v>
      </c>
      <c r="H372" s="205">
        <v>50</v>
      </c>
      <c r="I372" s="206"/>
      <c r="J372" s="207">
        <f>ROUND(I372*H372,2)</f>
        <v>0</v>
      </c>
      <c r="K372" s="203" t="s">
        <v>142</v>
      </c>
      <c r="L372" s="45"/>
      <c r="M372" s="208" t="s">
        <v>19</v>
      </c>
      <c r="N372" s="209" t="s">
        <v>47</v>
      </c>
      <c r="O372" s="85"/>
      <c r="P372" s="210">
        <f>O372*H372</f>
        <v>0</v>
      </c>
      <c r="Q372" s="210">
        <v>0</v>
      </c>
      <c r="R372" s="210">
        <f>Q372*H372</f>
        <v>0</v>
      </c>
      <c r="S372" s="210">
        <v>0.00027999999999999998</v>
      </c>
      <c r="T372" s="211">
        <f>S372*H372</f>
        <v>0.013999999999999999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2" t="s">
        <v>261</v>
      </c>
      <c r="AT372" s="212" t="s">
        <v>138</v>
      </c>
      <c r="AU372" s="212" t="s">
        <v>144</v>
      </c>
      <c r="AY372" s="18" t="s">
        <v>135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18" t="s">
        <v>144</v>
      </c>
      <c r="BK372" s="213">
        <f>ROUND(I372*H372,2)</f>
        <v>0</v>
      </c>
      <c r="BL372" s="18" t="s">
        <v>261</v>
      </c>
      <c r="BM372" s="212" t="s">
        <v>598</v>
      </c>
    </row>
    <row r="373" s="2" customFormat="1">
      <c r="A373" s="39"/>
      <c r="B373" s="40"/>
      <c r="C373" s="41"/>
      <c r="D373" s="214" t="s">
        <v>146</v>
      </c>
      <c r="E373" s="41"/>
      <c r="F373" s="215" t="s">
        <v>599</v>
      </c>
      <c r="G373" s="41"/>
      <c r="H373" s="41"/>
      <c r="I373" s="216"/>
      <c r="J373" s="41"/>
      <c r="K373" s="41"/>
      <c r="L373" s="45"/>
      <c r="M373" s="217"/>
      <c r="N373" s="218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146</v>
      </c>
      <c r="AU373" s="18" t="s">
        <v>144</v>
      </c>
    </row>
    <row r="374" s="2" customFormat="1">
      <c r="A374" s="39"/>
      <c r="B374" s="40"/>
      <c r="C374" s="41"/>
      <c r="D374" s="219" t="s">
        <v>148</v>
      </c>
      <c r="E374" s="41"/>
      <c r="F374" s="220" t="s">
        <v>600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148</v>
      </c>
      <c r="AU374" s="18" t="s">
        <v>144</v>
      </c>
    </row>
    <row r="375" s="2" customFormat="1" ht="16.5" customHeight="1">
      <c r="A375" s="39"/>
      <c r="B375" s="40"/>
      <c r="C375" s="201" t="s">
        <v>601</v>
      </c>
      <c r="D375" s="201" t="s">
        <v>138</v>
      </c>
      <c r="E375" s="202" t="s">
        <v>602</v>
      </c>
      <c r="F375" s="203" t="s">
        <v>603</v>
      </c>
      <c r="G375" s="204" t="s">
        <v>203</v>
      </c>
      <c r="H375" s="205">
        <v>64.200000000000003</v>
      </c>
      <c r="I375" s="206"/>
      <c r="J375" s="207">
        <f>ROUND(I375*H375,2)</f>
        <v>0</v>
      </c>
      <c r="K375" s="203" t="s">
        <v>142</v>
      </c>
      <c r="L375" s="45"/>
      <c r="M375" s="208" t="s">
        <v>19</v>
      </c>
      <c r="N375" s="209" t="s">
        <v>47</v>
      </c>
      <c r="O375" s="85"/>
      <c r="P375" s="210">
        <f>O375*H375</f>
        <v>0</v>
      </c>
      <c r="Q375" s="210">
        <v>0.00084230000000000004</v>
      </c>
      <c r="R375" s="210">
        <f>Q375*H375</f>
        <v>0.054075660000000005</v>
      </c>
      <c r="S375" s="210">
        <v>0</v>
      </c>
      <c r="T375" s="21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2" t="s">
        <v>261</v>
      </c>
      <c r="AT375" s="212" t="s">
        <v>138</v>
      </c>
      <c r="AU375" s="212" t="s">
        <v>144</v>
      </c>
      <c r="AY375" s="18" t="s">
        <v>135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8" t="s">
        <v>144</v>
      </c>
      <c r="BK375" s="213">
        <f>ROUND(I375*H375,2)</f>
        <v>0</v>
      </c>
      <c r="BL375" s="18" t="s">
        <v>261</v>
      </c>
      <c r="BM375" s="212" t="s">
        <v>604</v>
      </c>
    </row>
    <row r="376" s="2" customFormat="1">
      <c r="A376" s="39"/>
      <c r="B376" s="40"/>
      <c r="C376" s="41"/>
      <c r="D376" s="214" t="s">
        <v>146</v>
      </c>
      <c r="E376" s="41"/>
      <c r="F376" s="215" t="s">
        <v>605</v>
      </c>
      <c r="G376" s="41"/>
      <c r="H376" s="41"/>
      <c r="I376" s="216"/>
      <c r="J376" s="41"/>
      <c r="K376" s="41"/>
      <c r="L376" s="45"/>
      <c r="M376" s="217"/>
      <c r="N376" s="218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144</v>
      </c>
    </row>
    <row r="377" s="2" customFormat="1">
      <c r="A377" s="39"/>
      <c r="B377" s="40"/>
      <c r="C377" s="41"/>
      <c r="D377" s="219" t="s">
        <v>148</v>
      </c>
      <c r="E377" s="41"/>
      <c r="F377" s="220" t="s">
        <v>606</v>
      </c>
      <c r="G377" s="41"/>
      <c r="H377" s="41"/>
      <c r="I377" s="216"/>
      <c r="J377" s="41"/>
      <c r="K377" s="41"/>
      <c r="L377" s="45"/>
      <c r="M377" s="217"/>
      <c r="N377" s="218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148</v>
      </c>
      <c r="AU377" s="18" t="s">
        <v>144</v>
      </c>
    </row>
    <row r="378" s="2" customFormat="1" ht="16.5" customHeight="1">
      <c r="A378" s="39"/>
      <c r="B378" s="40"/>
      <c r="C378" s="201" t="s">
        <v>607</v>
      </c>
      <c r="D378" s="201" t="s">
        <v>138</v>
      </c>
      <c r="E378" s="202" t="s">
        <v>602</v>
      </c>
      <c r="F378" s="203" t="s">
        <v>603</v>
      </c>
      <c r="G378" s="204" t="s">
        <v>203</v>
      </c>
      <c r="H378" s="205">
        <v>13.970000000000001</v>
      </c>
      <c r="I378" s="206"/>
      <c r="J378" s="207">
        <f>ROUND(I378*H378,2)</f>
        <v>0</v>
      </c>
      <c r="K378" s="203" t="s">
        <v>142</v>
      </c>
      <c r="L378" s="45"/>
      <c r="M378" s="208" t="s">
        <v>19</v>
      </c>
      <c r="N378" s="209" t="s">
        <v>47</v>
      </c>
      <c r="O378" s="85"/>
      <c r="P378" s="210">
        <f>O378*H378</f>
        <v>0</v>
      </c>
      <c r="Q378" s="210">
        <v>0.00084230000000000004</v>
      </c>
      <c r="R378" s="210">
        <f>Q378*H378</f>
        <v>0.011766931000000001</v>
      </c>
      <c r="S378" s="210">
        <v>0</v>
      </c>
      <c r="T378" s="21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2" t="s">
        <v>261</v>
      </c>
      <c r="AT378" s="212" t="s">
        <v>138</v>
      </c>
      <c r="AU378" s="212" t="s">
        <v>144</v>
      </c>
      <c r="AY378" s="18" t="s">
        <v>135</v>
      </c>
      <c r="BE378" s="213">
        <f>IF(N378="základní",J378,0)</f>
        <v>0</v>
      </c>
      <c r="BF378" s="213">
        <f>IF(N378="snížená",J378,0)</f>
        <v>0</v>
      </c>
      <c r="BG378" s="213">
        <f>IF(N378="zákl. přenesená",J378,0)</f>
        <v>0</v>
      </c>
      <c r="BH378" s="213">
        <f>IF(N378="sníž. přenesená",J378,0)</f>
        <v>0</v>
      </c>
      <c r="BI378" s="213">
        <f>IF(N378="nulová",J378,0)</f>
        <v>0</v>
      </c>
      <c r="BJ378" s="18" t="s">
        <v>144</v>
      </c>
      <c r="BK378" s="213">
        <f>ROUND(I378*H378,2)</f>
        <v>0</v>
      </c>
      <c r="BL378" s="18" t="s">
        <v>261</v>
      </c>
      <c r="BM378" s="212" t="s">
        <v>608</v>
      </c>
    </row>
    <row r="379" s="2" customFormat="1">
      <c r="A379" s="39"/>
      <c r="B379" s="40"/>
      <c r="C379" s="41"/>
      <c r="D379" s="214" t="s">
        <v>146</v>
      </c>
      <c r="E379" s="41"/>
      <c r="F379" s="215" t="s">
        <v>605</v>
      </c>
      <c r="G379" s="41"/>
      <c r="H379" s="41"/>
      <c r="I379" s="216"/>
      <c r="J379" s="41"/>
      <c r="K379" s="41"/>
      <c r="L379" s="45"/>
      <c r="M379" s="217"/>
      <c r="N379" s="218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144</v>
      </c>
    </row>
    <row r="380" s="2" customFormat="1">
      <c r="A380" s="39"/>
      <c r="B380" s="40"/>
      <c r="C380" s="41"/>
      <c r="D380" s="219" t="s">
        <v>148</v>
      </c>
      <c r="E380" s="41"/>
      <c r="F380" s="220" t="s">
        <v>606</v>
      </c>
      <c r="G380" s="41"/>
      <c r="H380" s="41"/>
      <c r="I380" s="216"/>
      <c r="J380" s="41"/>
      <c r="K380" s="41"/>
      <c r="L380" s="45"/>
      <c r="M380" s="217"/>
      <c r="N380" s="218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148</v>
      </c>
      <c r="AU380" s="18" t="s">
        <v>144</v>
      </c>
    </row>
    <row r="381" s="2" customFormat="1" ht="16.5" customHeight="1">
      <c r="A381" s="39"/>
      <c r="B381" s="40"/>
      <c r="C381" s="201" t="s">
        <v>609</v>
      </c>
      <c r="D381" s="201" t="s">
        <v>138</v>
      </c>
      <c r="E381" s="202" t="s">
        <v>610</v>
      </c>
      <c r="F381" s="203" t="s">
        <v>611</v>
      </c>
      <c r="G381" s="204" t="s">
        <v>203</v>
      </c>
      <c r="H381" s="205">
        <v>27.940000000000001</v>
      </c>
      <c r="I381" s="206"/>
      <c r="J381" s="207">
        <f>ROUND(I381*H381,2)</f>
        <v>0</v>
      </c>
      <c r="K381" s="203" t="s">
        <v>142</v>
      </c>
      <c r="L381" s="45"/>
      <c r="M381" s="208" t="s">
        <v>19</v>
      </c>
      <c r="N381" s="209" t="s">
        <v>47</v>
      </c>
      <c r="O381" s="85"/>
      <c r="P381" s="210">
        <f>O381*H381</f>
        <v>0</v>
      </c>
      <c r="Q381" s="210">
        <v>0.0011590999999999999</v>
      </c>
      <c r="R381" s="210">
        <f>Q381*H381</f>
        <v>0.032385254000000002</v>
      </c>
      <c r="S381" s="210">
        <v>0</v>
      </c>
      <c r="T381" s="21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2" t="s">
        <v>261</v>
      </c>
      <c r="AT381" s="212" t="s">
        <v>138</v>
      </c>
      <c r="AU381" s="212" t="s">
        <v>144</v>
      </c>
      <c r="AY381" s="18" t="s">
        <v>135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8" t="s">
        <v>144</v>
      </c>
      <c r="BK381" s="213">
        <f>ROUND(I381*H381,2)</f>
        <v>0</v>
      </c>
      <c r="BL381" s="18" t="s">
        <v>261</v>
      </c>
      <c r="BM381" s="212" t="s">
        <v>612</v>
      </c>
    </row>
    <row r="382" s="2" customFormat="1">
      <c r="A382" s="39"/>
      <c r="B382" s="40"/>
      <c r="C382" s="41"/>
      <c r="D382" s="214" t="s">
        <v>146</v>
      </c>
      <c r="E382" s="41"/>
      <c r="F382" s="215" t="s">
        <v>613</v>
      </c>
      <c r="G382" s="41"/>
      <c r="H382" s="41"/>
      <c r="I382" s="216"/>
      <c r="J382" s="41"/>
      <c r="K382" s="41"/>
      <c r="L382" s="45"/>
      <c r="M382" s="217"/>
      <c r="N382" s="218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146</v>
      </c>
      <c r="AU382" s="18" t="s">
        <v>144</v>
      </c>
    </row>
    <row r="383" s="2" customFormat="1">
      <c r="A383" s="39"/>
      <c r="B383" s="40"/>
      <c r="C383" s="41"/>
      <c r="D383" s="219" t="s">
        <v>148</v>
      </c>
      <c r="E383" s="41"/>
      <c r="F383" s="220" t="s">
        <v>614</v>
      </c>
      <c r="G383" s="41"/>
      <c r="H383" s="41"/>
      <c r="I383" s="216"/>
      <c r="J383" s="41"/>
      <c r="K383" s="41"/>
      <c r="L383" s="45"/>
      <c r="M383" s="217"/>
      <c r="N383" s="218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144</v>
      </c>
    </row>
    <row r="384" s="2" customFormat="1" ht="24.15" customHeight="1">
      <c r="A384" s="39"/>
      <c r="B384" s="40"/>
      <c r="C384" s="201" t="s">
        <v>615</v>
      </c>
      <c r="D384" s="201" t="s">
        <v>138</v>
      </c>
      <c r="E384" s="202" t="s">
        <v>616</v>
      </c>
      <c r="F384" s="203" t="s">
        <v>617</v>
      </c>
      <c r="G384" s="204" t="s">
        <v>203</v>
      </c>
      <c r="H384" s="205">
        <v>52.490000000000002</v>
      </c>
      <c r="I384" s="206"/>
      <c r="J384" s="207">
        <f>ROUND(I384*H384,2)</f>
        <v>0</v>
      </c>
      <c r="K384" s="203" t="s">
        <v>142</v>
      </c>
      <c r="L384" s="45"/>
      <c r="M384" s="208" t="s">
        <v>19</v>
      </c>
      <c r="N384" s="209" t="s">
        <v>47</v>
      </c>
      <c r="O384" s="85"/>
      <c r="P384" s="210">
        <f>O384*H384</f>
        <v>0</v>
      </c>
      <c r="Q384" s="210">
        <v>6.7399999999999998E-05</v>
      </c>
      <c r="R384" s="210">
        <f>Q384*H384</f>
        <v>0.003537826</v>
      </c>
      <c r="S384" s="210">
        <v>0</v>
      </c>
      <c r="T384" s="21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2" t="s">
        <v>261</v>
      </c>
      <c r="AT384" s="212" t="s">
        <v>138</v>
      </c>
      <c r="AU384" s="212" t="s">
        <v>144</v>
      </c>
      <c r="AY384" s="18" t="s">
        <v>135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8" t="s">
        <v>144</v>
      </c>
      <c r="BK384" s="213">
        <f>ROUND(I384*H384,2)</f>
        <v>0</v>
      </c>
      <c r="BL384" s="18" t="s">
        <v>261</v>
      </c>
      <c r="BM384" s="212" t="s">
        <v>618</v>
      </c>
    </row>
    <row r="385" s="2" customFormat="1">
      <c r="A385" s="39"/>
      <c r="B385" s="40"/>
      <c r="C385" s="41"/>
      <c r="D385" s="214" t="s">
        <v>146</v>
      </c>
      <c r="E385" s="41"/>
      <c r="F385" s="215" t="s">
        <v>619</v>
      </c>
      <c r="G385" s="41"/>
      <c r="H385" s="41"/>
      <c r="I385" s="216"/>
      <c r="J385" s="41"/>
      <c r="K385" s="41"/>
      <c r="L385" s="45"/>
      <c r="M385" s="217"/>
      <c r="N385" s="21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146</v>
      </c>
      <c r="AU385" s="18" t="s">
        <v>144</v>
      </c>
    </row>
    <row r="386" s="2" customFormat="1">
      <c r="A386" s="39"/>
      <c r="B386" s="40"/>
      <c r="C386" s="41"/>
      <c r="D386" s="219" t="s">
        <v>148</v>
      </c>
      <c r="E386" s="41"/>
      <c r="F386" s="220" t="s">
        <v>620</v>
      </c>
      <c r="G386" s="41"/>
      <c r="H386" s="41"/>
      <c r="I386" s="216"/>
      <c r="J386" s="41"/>
      <c r="K386" s="41"/>
      <c r="L386" s="45"/>
      <c r="M386" s="217"/>
      <c r="N386" s="218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148</v>
      </c>
      <c r="AU386" s="18" t="s">
        <v>144</v>
      </c>
    </row>
    <row r="387" s="2" customFormat="1" ht="24.15" customHeight="1">
      <c r="A387" s="39"/>
      <c r="B387" s="40"/>
      <c r="C387" s="201" t="s">
        <v>621</v>
      </c>
      <c r="D387" s="201" t="s">
        <v>138</v>
      </c>
      <c r="E387" s="202" t="s">
        <v>622</v>
      </c>
      <c r="F387" s="203" t="s">
        <v>623</v>
      </c>
      <c r="G387" s="204" t="s">
        <v>203</v>
      </c>
      <c r="H387" s="205">
        <v>53.619999999999997</v>
      </c>
      <c r="I387" s="206"/>
      <c r="J387" s="207">
        <f>ROUND(I387*H387,2)</f>
        <v>0</v>
      </c>
      <c r="K387" s="203" t="s">
        <v>142</v>
      </c>
      <c r="L387" s="45"/>
      <c r="M387" s="208" t="s">
        <v>19</v>
      </c>
      <c r="N387" s="209" t="s">
        <v>47</v>
      </c>
      <c r="O387" s="85"/>
      <c r="P387" s="210">
        <f>O387*H387</f>
        <v>0</v>
      </c>
      <c r="Q387" s="210">
        <v>0.00016312</v>
      </c>
      <c r="R387" s="210">
        <f>Q387*H387</f>
        <v>0.0087464943999999989</v>
      </c>
      <c r="S387" s="210">
        <v>0</v>
      </c>
      <c r="T387" s="21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2" t="s">
        <v>261</v>
      </c>
      <c r="AT387" s="212" t="s">
        <v>138</v>
      </c>
      <c r="AU387" s="212" t="s">
        <v>144</v>
      </c>
      <c r="AY387" s="18" t="s">
        <v>135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18" t="s">
        <v>144</v>
      </c>
      <c r="BK387" s="213">
        <f>ROUND(I387*H387,2)</f>
        <v>0</v>
      </c>
      <c r="BL387" s="18" t="s">
        <v>261</v>
      </c>
      <c r="BM387" s="212" t="s">
        <v>624</v>
      </c>
    </row>
    <row r="388" s="2" customFormat="1">
      <c r="A388" s="39"/>
      <c r="B388" s="40"/>
      <c r="C388" s="41"/>
      <c r="D388" s="214" t="s">
        <v>146</v>
      </c>
      <c r="E388" s="41"/>
      <c r="F388" s="215" t="s">
        <v>625</v>
      </c>
      <c r="G388" s="41"/>
      <c r="H388" s="41"/>
      <c r="I388" s="216"/>
      <c r="J388" s="41"/>
      <c r="K388" s="41"/>
      <c r="L388" s="45"/>
      <c r="M388" s="217"/>
      <c r="N388" s="218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146</v>
      </c>
      <c r="AU388" s="18" t="s">
        <v>144</v>
      </c>
    </row>
    <row r="389" s="2" customFormat="1">
      <c r="A389" s="39"/>
      <c r="B389" s="40"/>
      <c r="C389" s="41"/>
      <c r="D389" s="219" t="s">
        <v>148</v>
      </c>
      <c r="E389" s="41"/>
      <c r="F389" s="220" t="s">
        <v>626</v>
      </c>
      <c r="G389" s="41"/>
      <c r="H389" s="41"/>
      <c r="I389" s="216"/>
      <c r="J389" s="41"/>
      <c r="K389" s="41"/>
      <c r="L389" s="45"/>
      <c r="M389" s="217"/>
      <c r="N389" s="218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144</v>
      </c>
    </row>
    <row r="390" s="2" customFormat="1" ht="16.5" customHeight="1">
      <c r="A390" s="39"/>
      <c r="B390" s="40"/>
      <c r="C390" s="201" t="s">
        <v>627</v>
      </c>
      <c r="D390" s="201" t="s">
        <v>138</v>
      </c>
      <c r="E390" s="202" t="s">
        <v>628</v>
      </c>
      <c r="F390" s="203" t="s">
        <v>629</v>
      </c>
      <c r="G390" s="204" t="s">
        <v>141</v>
      </c>
      <c r="H390" s="205">
        <v>25</v>
      </c>
      <c r="I390" s="206"/>
      <c r="J390" s="207">
        <f>ROUND(I390*H390,2)</f>
        <v>0</v>
      </c>
      <c r="K390" s="203" t="s">
        <v>142</v>
      </c>
      <c r="L390" s="45"/>
      <c r="M390" s="208" t="s">
        <v>19</v>
      </c>
      <c r="N390" s="209" t="s">
        <v>47</v>
      </c>
      <c r="O390" s="85"/>
      <c r="P390" s="210">
        <f>O390*H390</f>
        <v>0</v>
      </c>
      <c r="Q390" s="210">
        <v>0.00012557000000000001</v>
      </c>
      <c r="R390" s="210">
        <f>Q390*H390</f>
        <v>0.0031392500000000001</v>
      </c>
      <c r="S390" s="210">
        <v>0</v>
      </c>
      <c r="T390" s="21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2" t="s">
        <v>261</v>
      </c>
      <c r="AT390" s="212" t="s">
        <v>138</v>
      </c>
      <c r="AU390" s="212" t="s">
        <v>144</v>
      </c>
      <c r="AY390" s="18" t="s">
        <v>135</v>
      </c>
      <c r="BE390" s="213">
        <f>IF(N390="základní",J390,0)</f>
        <v>0</v>
      </c>
      <c r="BF390" s="213">
        <f>IF(N390="snížená",J390,0)</f>
        <v>0</v>
      </c>
      <c r="BG390" s="213">
        <f>IF(N390="zákl. přenesená",J390,0)</f>
        <v>0</v>
      </c>
      <c r="BH390" s="213">
        <f>IF(N390="sníž. přenesená",J390,0)</f>
        <v>0</v>
      </c>
      <c r="BI390" s="213">
        <f>IF(N390="nulová",J390,0)</f>
        <v>0</v>
      </c>
      <c r="BJ390" s="18" t="s">
        <v>144</v>
      </c>
      <c r="BK390" s="213">
        <f>ROUND(I390*H390,2)</f>
        <v>0</v>
      </c>
      <c r="BL390" s="18" t="s">
        <v>261</v>
      </c>
      <c r="BM390" s="212" t="s">
        <v>630</v>
      </c>
    </row>
    <row r="391" s="2" customFormat="1">
      <c r="A391" s="39"/>
      <c r="B391" s="40"/>
      <c r="C391" s="41"/>
      <c r="D391" s="214" t="s">
        <v>146</v>
      </c>
      <c r="E391" s="41"/>
      <c r="F391" s="215" t="s">
        <v>631</v>
      </c>
      <c r="G391" s="41"/>
      <c r="H391" s="41"/>
      <c r="I391" s="216"/>
      <c r="J391" s="41"/>
      <c r="K391" s="41"/>
      <c r="L391" s="45"/>
      <c r="M391" s="217"/>
      <c r="N391" s="218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146</v>
      </c>
      <c r="AU391" s="18" t="s">
        <v>144</v>
      </c>
    </row>
    <row r="392" s="2" customFormat="1">
      <c r="A392" s="39"/>
      <c r="B392" s="40"/>
      <c r="C392" s="41"/>
      <c r="D392" s="219" t="s">
        <v>148</v>
      </c>
      <c r="E392" s="41"/>
      <c r="F392" s="220" t="s">
        <v>632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148</v>
      </c>
      <c r="AU392" s="18" t="s">
        <v>144</v>
      </c>
    </row>
    <row r="393" s="2" customFormat="1" ht="16.5" customHeight="1">
      <c r="A393" s="39"/>
      <c r="B393" s="40"/>
      <c r="C393" s="201" t="s">
        <v>633</v>
      </c>
      <c r="D393" s="201" t="s">
        <v>138</v>
      </c>
      <c r="E393" s="202" t="s">
        <v>634</v>
      </c>
      <c r="F393" s="203" t="s">
        <v>635</v>
      </c>
      <c r="G393" s="204" t="s">
        <v>141</v>
      </c>
      <c r="H393" s="205">
        <v>15</v>
      </c>
      <c r="I393" s="206"/>
      <c r="J393" s="207">
        <f>ROUND(I393*H393,2)</f>
        <v>0</v>
      </c>
      <c r="K393" s="203" t="s">
        <v>19</v>
      </c>
      <c r="L393" s="45"/>
      <c r="M393" s="208" t="s">
        <v>19</v>
      </c>
      <c r="N393" s="209" t="s">
        <v>47</v>
      </c>
      <c r="O393" s="85"/>
      <c r="P393" s="210">
        <f>O393*H393</f>
        <v>0</v>
      </c>
      <c r="Q393" s="210">
        <v>0.00029</v>
      </c>
      <c r="R393" s="210">
        <f>Q393*H393</f>
        <v>0.0043499999999999997</v>
      </c>
      <c r="S393" s="210">
        <v>0</v>
      </c>
      <c r="T393" s="21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2" t="s">
        <v>261</v>
      </c>
      <c r="AT393" s="212" t="s">
        <v>138</v>
      </c>
      <c r="AU393" s="212" t="s">
        <v>144</v>
      </c>
      <c r="AY393" s="18" t="s">
        <v>135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8" t="s">
        <v>144</v>
      </c>
      <c r="BK393" s="213">
        <f>ROUND(I393*H393,2)</f>
        <v>0</v>
      </c>
      <c r="BL393" s="18" t="s">
        <v>261</v>
      </c>
      <c r="BM393" s="212" t="s">
        <v>636</v>
      </c>
    </row>
    <row r="394" s="2" customFormat="1">
      <c r="A394" s="39"/>
      <c r="B394" s="40"/>
      <c r="C394" s="41"/>
      <c r="D394" s="214" t="s">
        <v>146</v>
      </c>
      <c r="E394" s="41"/>
      <c r="F394" s="215" t="s">
        <v>637</v>
      </c>
      <c r="G394" s="41"/>
      <c r="H394" s="41"/>
      <c r="I394" s="216"/>
      <c r="J394" s="41"/>
      <c r="K394" s="41"/>
      <c r="L394" s="45"/>
      <c r="M394" s="217"/>
      <c r="N394" s="218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146</v>
      </c>
      <c r="AU394" s="18" t="s">
        <v>144</v>
      </c>
    </row>
    <row r="395" s="2" customFormat="1" ht="16.5" customHeight="1">
      <c r="A395" s="39"/>
      <c r="B395" s="40"/>
      <c r="C395" s="201" t="s">
        <v>638</v>
      </c>
      <c r="D395" s="201" t="s">
        <v>138</v>
      </c>
      <c r="E395" s="202" t="s">
        <v>639</v>
      </c>
      <c r="F395" s="203" t="s">
        <v>635</v>
      </c>
      <c r="G395" s="204" t="s">
        <v>141</v>
      </c>
      <c r="H395" s="205">
        <v>10</v>
      </c>
      <c r="I395" s="206"/>
      <c r="J395" s="207">
        <f>ROUND(I395*H395,2)</f>
        <v>0</v>
      </c>
      <c r="K395" s="203" t="s">
        <v>19</v>
      </c>
      <c r="L395" s="45"/>
      <c r="M395" s="208" t="s">
        <v>19</v>
      </c>
      <c r="N395" s="209" t="s">
        <v>47</v>
      </c>
      <c r="O395" s="85"/>
      <c r="P395" s="210">
        <f>O395*H395</f>
        <v>0</v>
      </c>
      <c r="Q395" s="210">
        <v>0.00029</v>
      </c>
      <c r="R395" s="210">
        <f>Q395*H395</f>
        <v>0.0028999999999999998</v>
      </c>
      <c r="S395" s="210">
        <v>0</v>
      </c>
      <c r="T395" s="21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2" t="s">
        <v>261</v>
      </c>
      <c r="AT395" s="212" t="s">
        <v>138</v>
      </c>
      <c r="AU395" s="212" t="s">
        <v>144</v>
      </c>
      <c r="AY395" s="18" t="s">
        <v>135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8" t="s">
        <v>144</v>
      </c>
      <c r="BK395" s="213">
        <f>ROUND(I395*H395,2)</f>
        <v>0</v>
      </c>
      <c r="BL395" s="18" t="s">
        <v>261</v>
      </c>
      <c r="BM395" s="212" t="s">
        <v>640</v>
      </c>
    </row>
    <row r="396" s="2" customFormat="1">
      <c r="A396" s="39"/>
      <c r="B396" s="40"/>
      <c r="C396" s="41"/>
      <c r="D396" s="214" t="s">
        <v>146</v>
      </c>
      <c r="E396" s="41"/>
      <c r="F396" s="215" t="s">
        <v>641</v>
      </c>
      <c r="G396" s="41"/>
      <c r="H396" s="41"/>
      <c r="I396" s="216"/>
      <c r="J396" s="41"/>
      <c r="K396" s="41"/>
      <c r="L396" s="45"/>
      <c r="M396" s="217"/>
      <c r="N396" s="218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146</v>
      </c>
      <c r="AU396" s="18" t="s">
        <v>144</v>
      </c>
    </row>
    <row r="397" s="2" customFormat="1" ht="16.5" customHeight="1">
      <c r="A397" s="39"/>
      <c r="B397" s="40"/>
      <c r="C397" s="201" t="s">
        <v>642</v>
      </c>
      <c r="D397" s="201" t="s">
        <v>138</v>
      </c>
      <c r="E397" s="202" t="s">
        <v>643</v>
      </c>
      <c r="F397" s="203" t="s">
        <v>644</v>
      </c>
      <c r="G397" s="204" t="s">
        <v>203</v>
      </c>
      <c r="H397" s="205">
        <v>106.11</v>
      </c>
      <c r="I397" s="206"/>
      <c r="J397" s="207">
        <f>ROUND(I397*H397,2)</f>
        <v>0</v>
      </c>
      <c r="K397" s="203" t="s">
        <v>142</v>
      </c>
      <c r="L397" s="45"/>
      <c r="M397" s="208" t="s">
        <v>19</v>
      </c>
      <c r="N397" s="209" t="s">
        <v>47</v>
      </c>
      <c r="O397" s="85"/>
      <c r="P397" s="210">
        <f>O397*H397</f>
        <v>0</v>
      </c>
      <c r="Q397" s="210">
        <v>1.0000000000000001E-05</v>
      </c>
      <c r="R397" s="210">
        <f>Q397*H397</f>
        <v>0.0010611000000000002</v>
      </c>
      <c r="S397" s="210">
        <v>0</v>
      </c>
      <c r="T397" s="21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2" t="s">
        <v>261</v>
      </c>
      <c r="AT397" s="212" t="s">
        <v>138</v>
      </c>
      <c r="AU397" s="212" t="s">
        <v>144</v>
      </c>
      <c r="AY397" s="18" t="s">
        <v>135</v>
      </c>
      <c r="BE397" s="213">
        <f>IF(N397="základní",J397,0)</f>
        <v>0</v>
      </c>
      <c r="BF397" s="213">
        <f>IF(N397="snížená",J397,0)</f>
        <v>0</v>
      </c>
      <c r="BG397" s="213">
        <f>IF(N397="zákl. přenesená",J397,0)</f>
        <v>0</v>
      </c>
      <c r="BH397" s="213">
        <f>IF(N397="sníž. přenesená",J397,0)</f>
        <v>0</v>
      </c>
      <c r="BI397" s="213">
        <f>IF(N397="nulová",J397,0)</f>
        <v>0</v>
      </c>
      <c r="BJ397" s="18" t="s">
        <v>144</v>
      </c>
      <c r="BK397" s="213">
        <f>ROUND(I397*H397,2)</f>
        <v>0</v>
      </c>
      <c r="BL397" s="18" t="s">
        <v>261</v>
      </c>
      <c r="BM397" s="212" t="s">
        <v>645</v>
      </c>
    </row>
    <row r="398" s="2" customFormat="1">
      <c r="A398" s="39"/>
      <c r="B398" s="40"/>
      <c r="C398" s="41"/>
      <c r="D398" s="214" t="s">
        <v>146</v>
      </c>
      <c r="E398" s="41"/>
      <c r="F398" s="215" t="s">
        <v>646</v>
      </c>
      <c r="G398" s="41"/>
      <c r="H398" s="41"/>
      <c r="I398" s="216"/>
      <c r="J398" s="41"/>
      <c r="K398" s="41"/>
      <c r="L398" s="45"/>
      <c r="M398" s="217"/>
      <c r="N398" s="218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146</v>
      </c>
      <c r="AU398" s="18" t="s">
        <v>144</v>
      </c>
    </row>
    <row r="399" s="2" customFormat="1">
      <c r="A399" s="39"/>
      <c r="B399" s="40"/>
      <c r="C399" s="41"/>
      <c r="D399" s="219" t="s">
        <v>148</v>
      </c>
      <c r="E399" s="41"/>
      <c r="F399" s="220" t="s">
        <v>647</v>
      </c>
      <c r="G399" s="41"/>
      <c r="H399" s="41"/>
      <c r="I399" s="216"/>
      <c r="J399" s="41"/>
      <c r="K399" s="41"/>
      <c r="L399" s="45"/>
      <c r="M399" s="217"/>
      <c r="N399" s="218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148</v>
      </c>
      <c r="AU399" s="18" t="s">
        <v>144</v>
      </c>
    </row>
    <row r="400" s="2" customFormat="1" ht="16.5" customHeight="1">
      <c r="A400" s="39"/>
      <c r="B400" s="40"/>
      <c r="C400" s="201" t="s">
        <v>648</v>
      </c>
      <c r="D400" s="201" t="s">
        <v>138</v>
      </c>
      <c r="E400" s="202" t="s">
        <v>649</v>
      </c>
      <c r="F400" s="203" t="s">
        <v>650</v>
      </c>
      <c r="G400" s="204" t="s">
        <v>574</v>
      </c>
      <c r="H400" s="205">
        <v>20</v>
      </c>
      <c r="I400" s="206"/>
      <c r="J400" s="207">
        <f>ROUND(I400*H400,2)</f>
        <v>0</v>
      </c>
      <c r="K400" s="203" t="s">
        <v>19</v>
      </c>
      <c r="L400" s="45"/>
      <c r="M400" s="208" t="s">
        <v>19</v>
      </c>
      <c r="N400" s="209" t="s">
        <v>47</v>
      </c>
      <c r="O400" s="85"/>
      <c r="P400" s="210">
        <f>O400*H400</f>
        <v>0</v>
      </c>
      <c r="Q400" s="210">
        <v>1.0000000000000001E-05</v>
      </c>
      <c r="R400" s="210">
        <f>Q400*H400</f>
        <v>0.00020000000000000001</v>
      </c>
      <c r="S400" s="210">
        <v>0</v>
      </c>
      <c r="T400" s="21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2" t="s">
        <v>261</v>
      </c>
      <c r="AT400" s="212" t="s">
        <v>138</v>
      </c>
      <c r="AU400" s="212" t="s">
        <v>144</v>
      </c>
      <c r="AY400" s="18" t="s">
        <v>135</v>
      </c>
      <c r="BE400" s="213">
        <f>IF(N400="základní",J400,0)</f>
        <v>0</v>
      </c>
      <c r="BF400" s="213">
        <f>IF(N400="snížená",J400,0)</f>
        <v>0</v>
      </c>
      <c r="BG400" s="213">
        <f>IF(N400="zákl. přenesená",J400,0)</f>
        <v>0</v>
      </c>
      <c r="BH400" s="213">
        <f>IF(N400="sníž. přenesená",J400,0)</f>
        <v>0</v>
      </c>
      <c r="BI400" s="213">
        <f>IF(N400="nulová",J400,0)</f>
        <v>0</v>
      </c>
      <c r="BJ400" s="18" t="s">
        <v>144</v>
      </c>
      <c r="BK400" s="213">
        <f>ROUND(I400*H400,2)</f>
        <v>0</v>
      </c>
      <c r="BL400" s="18" t="s">
        <v>261</v>
      </c>
      <c r="BM400" s="212" t="s">
        <v>651</v>
      </c>
    </row>
    <row r="401" s="2" customFormat="1">
      <c r="A401" s="39"/>
      <c r="B401" s="40"/>
      <c r="C401" s="41"/>
      <c r="D401" s="214" t="s">
        <v>146</v>
      </c>
      <c r="E401" s="41"/>
      <c r="F401" s="215" t="s">
        <v>650</v>
      </c>
      <c r="G401" s="41"/>
      <c r="H401" s="41"/>
      <c r="I401" s="216"/>
      <c r="J401" s="41"/>
      <c r="K401" s="41"/>
      <c r="L401" s="45"/>
      <c r="M401" s="217"/>
      <c r="N401" s="218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146</v>
      </c>
      <c r="AU401" s="18" t="s">
        <v>144</v>
      </c>
    </row>
    <row r="402" s="2" customFormat="1" ht="16.5" customHeight="1">
      <c r="A402" s="39"/>
      <c r="B402" s="40"/>
      <c r="C402" s="201" t="s">
        <v>652</v>
      </c>
      <c r="D402" s="201" t="s">
        <v>138</v>
      </c>
      <c r="E402" s="202" t="s">
        <v>653</v>
      </c>
      <c r="F402" s="203" t="s">
        <v>654</v>
      </c>
      <c r="G402" s="204" t="s">
        <v>141</v>
      </c>
      <c r="H402" s="205">
        <v>20</v>
      </c>
      <c r="I402" s="206"/>
      <c r="J402" s="207">
        <f>ROUND(I402*H402,2)</f>
        <v>0</v>
      </c>
      <c r="K402" s="203" t="s">
        <v>19</v>
      </c>
      <c r="L402" s="45"/>
      <c r="M402" s="208" t="s">
        <v>19</v>
      </c>
      <c r="N402" s="209" t="s">
        <v>47</v>
      </c>
      <c r="O402" s="85"/>
      <c r="P402" s="210">
        <f>O402*H402</f>
        <v>0</v>
      </c>
      <c r="Q402" s="210">
        <v>1.0000000000000001E-05</v>
      </c>
      <c r="R402" s="210">
        <f>Q402*H402</f>
        <v>0.00020000000000000001</v>
      </c>
      <c r="S402" s="210">
        <v>0</v>
      </c>
      <c r="T402" s="21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2" t="s">
        <v>261</v>
      </c>
      <c r="AT402" s="212" t="s">
        <v>138</v>
      </c>
      <c r="AU402" s="212" t="s">
        <v>144</v>
      </c>
      <c r="AY402" s="18" t="s">
        <v>135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18" t="s">
        <v>144</v>
      </c>
      <c r="BK402" s="213">
        <f>ROUND(I402*H402,2)</f>
        <v>0</v>
      </c>
      <c r="BL402" s="18" t="s">
        <v>261</v>
      </c>
      <c r="BM402" s="212" t="s">
        <v>655</v>
      </c>
    </row>
    <row r="403" s="2" customFormat="1">
      <c r="A403" s="39"/>
      <c r="B403" s="40"/>
      <c r="C403" s="41"/>
      <c r="D403" s="214" t="s">
        <v>146</v>
      </c>
      <c r="E403" s="41"/>
      <c r="F403" s="215" t="s">
        <v>654</v>
      </c>
      <c r="G403" s="41"/>
      <c r="H403" s="41"/>
      <c r="I403" s="216"/>
      <c r="J403" s="41"/>
      <c r="K403" s="41"/>
      <c r="L403" s="45"/>
      <c r="M403" s="217"/>
      <c r="N403" s="218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146</v>
      </c>
      <c r="AU403" s="18" t="s">
        <v>144</v>
      </c>
    </row>
    <row r="404" s="2" customFormat="1" ht="16.5" customHeight="1">
      <c r="A404" s="39"/>
      <c r="B404" s="40"/>
      <c r="C404" s="201" t="s">
        <v>656</v>
      </c>
      <c r="D404" s="201" t="s">
        <v>138</v>
      </c>
      <c r="E404" s="202" t="s">
        <v>657</v>
      </c>
      <c r="F404" s="203" t="s">
        <v>658</v>
      </c>
      <c r="G404" s="204" t="s">
        <v>306</v>
      </c>
      <c r="H404" s="205">
        <v>0.122</v>
      </c>
      <c r="I404" s="206"/>
      <c r="J404" s="207">
        <f>ROUND(I404*H404,2)</f>
        <v>0</v>
      </c>
      <c r="K404" s="203" t="s">
        <v>142</v>
      </c>
      <c r="L404" s="45"/>
      <c r="M404" s="208" t="s">
        <v>19</v>
      </c>
      <c r="N404" s="209" t="s">
        <v>47</v>
      </c>
      <c r="O404" s="85"/>
      <c r="P404" s="210">
        <f>O404*H404</f>
        <v>0</v>
      </c>
      <c r="Q404" s="210">
        <v>0</v>
      </c>
      <c r="R404" s="210">
        <f>Q404*H404</f>
        <v>0</v>
      </c>
      <c r="S404" s="210">
        <v>0</v>
      </c>
      <c r="T404" s="21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2" t="s">
        <v>261</v>
      </c>
      <c r="AT404" s="212" t="s">
        <v>138</v>
      </c>
      <c r="AU404" s="212" t="s">
        <v>144</v>
      </c>
      <c r="AY404" s="18" t="s">
        <v>135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8" t="s">
        <v>144</v>
      </c>
      <c r="BK404" s="213">
        <f>ROUND(I404*H404,2)</f>
        <v>0</v>
      </c>
      <c r="BL404" s="18" t="s">
        <v>261</v>
      </c>
      <c r="BM404" s="212" t="s">
        <v>659</v>
      </c>
    </row>
    <row r="405" s="2" customFormat="1">
      <c r="A405" s="39"/>
      <c r="B405" s="40"/>
      <c r="C405" s="41"/>
      <c r="D405" s="214" t="s">
        <v>146</v>
      </c>
      <c r="E405" s="41"/>
      <c r="F405" s="215" t="s">
        <v>660</v>
      </c>
      <c r="G405" s="41"/>
      <c r="H405" s="41"/>
      <c r="I405" s="216"/>
      <c r="J405" s="41"/>
      <c r="K405" s="41"/>
      <c r="L405" s="45"/>
      <c r="M405" s="217"/>
      <c r="N405" s="218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146</v>
      </c>
      <c r="AU405" s="18" t="s">
        <v>144</v>
      </c>
    </row>
    <row r="406" s="2" customFormat="1">
      <c r="A406" s="39"/>
      <c r="B406" s="40"/>
      <c r="C406" s="41"/>
      <c r="D406" s="219" t="s">
        <v>148</v>
      </c>
      <c r="E406" s="41"/>
      <c r="F406" s="220" t="s">
        <v>661</v>
      </c>
      <c r="G406" s="41"/>
      <c r="H406" s="41"/>
      <c r="I406" s="216"/>
      <c r="J406" s="41"/>
      <c r="K406" s="41"/>
      <c r="L406" s="45"/>
      <c r="M406" s="217"/>
      <c r="N406" s="218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148</v>
      </c>
      <c r="AU406" s="18" t="s">
        <v>144</v>
      </c>
    </row>
    <row r="407" s="12" customFormat="1" ht="22.8" customHeight="1">
      <c r="A407" s="12"/>
      <c r="B407" s="185"/>
      <c r="C407" s="186"/>
      <c r="D407" s="187" t="s">
        <v>74</v>
      </c>
      <c r="E407" s="199" t="s">
        <v>662</v>
      </c>
      <c r="F407" s="199" t="s">
        <v>663</v>
      </c>
      <c r="G407" s="186"/>
      <c r="H407" s="186"/>
      <c r="I407" s="189"/>
      <c r="J407" s="200">
        <f>BK407</f>
        <v>0</v>
      </c>
      <c r="K407" s="186"/>
      <c r="L407" s="191"/>
      <c r="M407" s="192"/>
      <c r="N407" s="193"/>
      <c r="O407" s="193"/>
      <c r="P407" s="194">
        <f>SUM(P408:P457)</f>
        <v>0</v>
      </c>
      <c r="Q407" s="193"/>
      <c r="R407" s="194">
        <f>SUM(R408:R457)</f>
        <v>0.56527296400000004</v>
      </c>
      <c r="S407" s="193"/>
      <c r="T407" s="195">
        <f>SUM(T408:T457)</f>
        <v>0.41039999999999999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6" t="s">
        <v>144</v>
      </c>
      <c r="AT407" s="197" t="s">
        <v>74</v>
      </c>
      <c r="AU407" s="197" t="s">
        <v>83</v>
      </c>
      <c r="AY407" s="196" t="s">
        <v>135</v>
      </c>
      <c r="BK407" s="198">
        <f>SUM(BK408:BK457)</f>
        <v>0</v>
      </c>
    </row>
    <row r="408" s="2" customFormat="1" ht="16.5" customHeight="1">
      <c r="A408" s="39"/>
      <c r="B408" s="40"/>
      <c r="C408" s="201" t="s">
        <v>664</v>
      </c>
      <c r="D408" s="201" t="s">
        <v>138</v>
      </c>
      <c r="E408" s="202" t="s">
        <v>665</v>
      </c>
      <c r="F408" s="203" t="s">
        <v>666</v>
      </c>
      <c r="G408" s="204" t="s">
        <v>667</v>
      </c>
      <c r="H408" s="205">
        <v>10</v>
      </c>
      <c r="I408" s="206"/>
      <c r="J408" s="207">
        <f>ROUND(I408*H408,2)</f>
        <v>0</v>
      </c>
      <c r="K408" s="203" t="s">
        <v>142</v>
      </c>
      <c r="L408" s="45"/>
      <c r="M408" s="208" t="s">
        <v>19</v>
      </c>
      <c r="N408" s="209" t="s">
        <v>47</v>
      </c>
      <c r="O408" s="85"/>
      <c r="P408" s="210">
        <f>O408*H408</f>
        <v>0</v>
      </c>
      <c r="Q408" s="210">
        <v>0</v>
      </c>
      <c r="R408" s="210">
        <f>Q408*H408</f>
        <v>0</v>
      </c>
      <c r="S408" s="210">
        <v>0.01933</v>
      </c>
      <c r="T408" s="211">
        <f>S408*H408</f>
        <v>0.1933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2" t="s">
        <v>261</v>
      </c>
      <c r="AT408" s="212" t="s">
        <v>138</v>
      </c>
      <c r="AU408" s="212" t="s">
        <v>144</v>
      </c>
      <c r="AY408" s="18" t="s">
        <v>135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18" t="s">
        <v>144</v>
      </c>
      <c r="BK408" s="213">
        <f>ROUND(I408*H408,2)</f>
        <v>0</v>
      </c>
      <c r="BL408" s="18" t="s">
        <v>261</v>
      </c>
      <c r="BM408" s="212" t="s">
        <v>668</v>
      </c>
    </row>
    <row r="409" s="2" customFormat="1">
      <c r="A409" s="39"/>
      <c r="B409" s="40"/>
      <c r="C409" s="41"/>
      <c r="D409" s="214" t="s">
        <v>146</v>
      </c>
      <c r="E409" s="41"/>
      <c r="F409" s="215" t="s">
        <v>669</v>
      </c>
      <c r="G409" s="41"/>
      <c r="H409" s="41"/>
      <c r="I409" s="216"/>
      <c r="J409" s="41"/>
      <c r="K409" s="41"/>
      <c r="L409" s="45"/>
      <c r="M409" s="217"/>
      <c r="N409" s="218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146</v>
      </c>
      <c r="AU409" s="18" t="s">
        <v>144</v>
      </c>
    </row>
    <row r="410" s="2" customFormat="1">
      <c r="A410" s="39"/>
      <c r="B410" s="40"/>
      <c r="C410" s="41"/>
      <c r="D410" s="219" t="s">
        <v>148</v>
      </c>
      <c r="E410" s="41"/>
      <c r="F410" s="220" t="s">
        <v>670</v>
      </c>
      <c r="G410" s="41"/>
      <c r="H410" s="41"/>
      <c r="I410" s="216"/>
      <c r="J410" s="41"/>
      <c r="K410" s="41"/>
      <c r="L410" s="45"/>
      <c r="M410" s="217"/>
      <c r="N410" s="218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148</v>
      </c>
      <c r="AU410" s="18" t="s">
        <v>144</v>
      </c>
    </row>
    <row r="411" s="2" customFormat="1" ht="16.5" customHeight="1">
      <c r="A411" s="39"/>
      <c r="B411" s="40"/>
      <c r="C411" s="201" t="s">
        <v>671</v>
      </c>
      <c r="D411" s="201" t="s">
        <v>138</v>
      </c>
      <c r="E411" s="202" t="s">
        <v>672</v>
      </c>
      <c r="F411" s="203" t="s">
        <v>673</v>
      </c>
      <c r="G411" s="204" t="s">
        <v>667</v>
      </c>
      <c r="H411" s="205">
        <v>5</v>
      </c>
      <c r="I411" s="206"/>
      <c r="J411" s="207">
        <f>ROUND(I411*H411,2)</f>
        <v>0</v>
      </c>
      <c r="K411" s="203" t="s">
        <v>142</v>
      </c>
      <c r="L411" s="45"/>
      <c r="M411" s="208" t="s">
        <v>19</v>
      </c>
      <c r="N411" s="209" t="s">
        <v>47</v>
      </c>
      <c r="O411" s="85"/>
      <c r="P411" s="210">
        <f>O411*H411</f>
        <v>0</v>
      </c>
      <c r="Q411" s="210">
        <v>0.016968836300000002</v>
      </c>
      <c r="R411" s="210">
        <f>Q411*H411</f>
        <v>0.084844181500000004</v>
      </c>
      <c r="S411" s="210">
        <v>0</v>
      </c>
      <c r="T411" s="21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2" t="s">
        <v>261</v>
      </c>
      <c r="AT411" s="212" t="s">
        <v>138</v>
      </c>
      <c r="AU411" s="212" t="s">
        <v>144</v>
      </c>
      <c r="AY411" s="18" t="s">
        <v>135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18" t="s">
        <v>144</v>
      </c>
      <c r="BK411" s="213">
        <f>ROUND(I411*H411,2)</f>
        <v>0</v>
      </c>
      <c r="BL411" s="18" t="s">
        <v>261</v>
      </c>
      <c r="BM411" s="212" t="s">
        <v>674</v>
      </c>
    </row>
    <row r="412" s="2" customFormat="1">
      <c r="A412" s="39"/>
      <c r="B412" s="40"/>
      <c r="C412" s="41"/>
      <c r="D412" s="214" t="s">
        <v>146</v>
      </c>
      <c r="E412" s="41"/>
      <c r="F412" s="215" t="s">
        <v>675</v>
      </c>
      <c r="G412" s="41"/>
      <c r="H412" s="41"/>
      <c r="I412" s="216"/>
      <c r="J412" s="41"/>
      <c r="K412" s="41"/>
      <c r="L412" s="45"/>
      <c r="M412" s="217"/>
      <c r="N412" s="218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146</v>
      </c>
      <c r="AU412" s="18" t="s">
        <v>144</v>
      </c>
    </row>
    <row r="413" s="2" customFormat="1">
      <c r="A413" s="39"/>
      <c r="B413" s="40"/>
      <c r="C413" s="41"/>
      <c r="D413" s="219" t="s">
        <v>148</v>
      </c>
      <c r="E413" s="41"/>
      <c r="F413" s="220" t="s">
        <v>676</v>
      </c>
      <c r="G413" s="41"/>
      <c r="H413" s="41"/>
      <c r="I413" s="216"/>
      <c r="J413" s="41"/>
      <c r="K413" s="41"/>
      <c r="L413" s="45"/>
      <c r="M413" s="217"/>
      <c r="N413" s="218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148</v>
      </c>
      <c r="AU413" s="18" t="s">
        <v>144</v>
      </c>
    </row>
    <row r="414" s="14" customFormat="1">
      <c r="A414" s="14"/>
      <c r="B414" s="232"/>
      <c r="C414" s="233"/>
      <c r="D414" s="214" t="s">
        <v>150</v>
      </c>
      <c r="E414" s="234" t="s">
        <v>19</v>
      </c>
      <c r="F414" s="235" t="s">
        <v>677</v>
      </c>
      <c r="G414" s="233"/>
      <c r="H414" s="234" t="s">
        <v>19</v>
      </c>
      <c r="I414" s="236"/>
      <c r="J414" s="233"/>
      <c r="K414" s="233"/>
      <c r="L414" s="237"/>
      <c r="M414" s="238"/>
      <c r="N414" s="239"/>
      <c r="O414" s="239"/>
      <c r="P414" s="239"/>
      <c r="Q414" s="239"/>
      <c r="R414" s="239"/>
      <c r="S414" s="239"/>
      <c r="T414" s="24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1" t="s">
        <v>150</v>
      </c>
      <c r="AU414" s="241" t="s">
        <v>144</v>
      </c>
      <c r="AV414" s="14" t="s">
        <v>83</v>
      </c>
      <c r="AW414" s="14" t="s">
        <v>36</v>
      </c>
      <c r="AX414" s="14" t="s">
        <v>75</v>
      </c>
      <c r="AY414" s="241" t="s">
        <v>135</v>
      </c>
    </row>
    <row r="415" s="13" customFormat="1">
      <c r="A415" s="13"/>
      <c r="B415" s="221"/>
      <c r="C415" s="222"/>
      <c r="D415" s="214" t="s">
        <v>150</v>
      </c>
      <c r="E415" s="223" t="s">
        <v>19</v>
      </c>
      <c r="F415" s="224" t="s">
        <v>175</v>
      </c>
      <c r="G415" s="222"/>
      <c r="H415" s="225">
        <v>5</v>
      </c>
      <c r="I415" s="226"/>
      <c r="J415" s="222"/>
      <c r="K415" s="222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150</v>
      </c>
      <c r="AU415" s="231" t="s">
        <v>144</v>
      </c>
      <c r="AV415" s="13" t="s">
        <v>144</v>
      </c>
      <c r="AW415" s="13" t="s">
        <v>36</v>
      </c>
      <c r="AX415" s="13" t="s">
        <v>83</v>
      </c>
      <c r="AY415" s="231" t="s">
        <v>135</v>
      </c>
    </row>
    <row r="416" s="2" customFormat="1" ht="16.5" customHeight="1">
      <c r="A416" s="39"/>
      <c r="B416" s="40"/>
      <c r="C416" s="201" t="s">
        <v>678</v>
      </c>
      <c r="D416" s="201" t="s">
        <v>138</v>
      </c>
      <c r="E416" s="202" t="s">
        <v>679</v>
      </c>
      <c r="F416" s="203" t="s">
        <v>680</v>
      </c>
      <c r="G416" s="204" t="s">
        <v>667</v>
      </c>
      <c r="H416" s="205">
        <v>10</v>
      </c>
      <c r="I416" s="206"/>
      <c r="J416" s="207">
        <f>ROUND(I416*H416,2)</f>
        <v>0</v>
      </c>
      <c r="K416" s="203" t="s">
        <v>142</v>
      </c>
      <c r="L416" s="45"/>
      <c r="M416" s="208" t="s">
        <v>19</v>
      </c>
      <c r="N416" s="209" t="s">
        <v>47</v>
      </c>
      <c r="O416" s="85"/>
      <c r="P416" s="210">
        <f>O416*H416</f>
        <v>0</v>
      </c>
      <c r="Q416" s="210">
        <v>0</v>
      </c>
      <c r="R416" s="210">
        <f>Q416*H416</f>
        <v>0</v>
      </c>
      <c r="S416" s="210">
        <v>0.019460000000000002</v>
      </c>
      <c r="T416" s="211">
        <f>S416*H416</f>
        <v>0.19460000000000002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2" t="s">
        <v>261</v>
      </c>
      <c r="AT416" s="212" t="s">
        <v>138</v>
      </c>
      <c r="AU416" s="212" t="s">
        <v>144</v>
      </c>
      <c r="AY416" s="18" t="s">
        <v>135</v>
      </c>
      <c r="BE416" s="213">
        <f>IF(N416="základní",J416,0)</f>
        <v>0</v>
      </c>
      <c r="BF416" s="213">
        <f>IF(N416="snížená",J416,0)</f>
        <v>0</v>
      </c>
      <c r="BG416" s="213">
        <f>IF(N416="zákl. přenesená",J416,0)</f>
        <v>0</v>
      </c>
      <c r="BH416" s="213">
        <f>IF(N416="sníž. přenesená",J416,0)</f>
        <v>0</v>
      </c>
      <c r="BI416" s="213">
        <f>IF(N416="nulová",J416,0)</f>
        <v>0</v>
      </c>
      <c r="BJ416" s="18" t="s">
        <v>144</v>
      </c>
      <c r="BK416" s="213">
        <f>ROUND(I416*H416,2)</f>
        <v>0</v>
      </c>
      <c r="BL416" s="18" t="s">
        <v>261</v>
      </c>
      <c r="BM416" s="212" t="s">
        <v>681</v>
      </c>
    </row>
    <row r="417" s="2" customFormat="1">
      <c r="A417" s="39"/>
      <c r="B417" s="40"/>
      <c r="C417" s="41"/>
      <c r="D417" s="214" t="s">
        <v>146</v>
      </c>
      <c r="E417" s="41"/>
      <c r="F417" s="215" t="s">
        <v>682</v>
      </c>
      <c r="G417" s="41"/>
      <c r="H417" s="41"/>
      <c r="I417" s="216"/>
      <c r="J417" s="41"/>
      <c r="K417" s="41"/>
      <c r="L417" s="45"/>
      <c r="M417" s="217"/>
      <c r="N417" s="218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146</v>
      </c>
      <c r="AU417" s="18" t="s">
        <v>144</v>
      </c>
    </row>
    <row r="418" s="2" customFormat="1">
      <c r="A418" s="39"/>
      <c r="B418" s="40"/>
      <c r="C418" s="41"/>
      <c r="D418" s="219" t="s">
        <v>148</v>
      </c>
      <c r="E418" s="41"/>
      <c r="F418" s="220" t="s">
        <v>683</v>
      </c>
      <c r="G418" s="41"/>
      <c r="H418" s="41"/>
      <c r="I418" s="216"/>
      <c r="J418" s="41"/>
      <c r="K418" s="41"/>
      <c r="L418" s="45"/>
      <c r="M418" s="217"/>
      <c r="N418" s="218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148</v>
      </c>
      <c r="AU418" s="18" t="s">
        <v>144</v>
      </c>
    </row>
    <row r="419" s="2" customFormat="1" ht="16.5" customHeight="1">
      <c r="A419" s="39"/>
      <c r="B419" s="40"/>
      <c r="C419" s="201" t="s">
        <v>684</v>
      </c>
      <c r="D419" s="201" t="s">
        <v>138</v>
      </c>
      <c r="E419" s="202" t="s">
        <v>685</v>
      </c>
      <c r="F419" s="203" t="s">
        <v>686</v>
      </c>
      <c r="G419" s="204" t="s">
        <v>667</v>
      </c>
      <c r="H419" s="205">
        <v>5</v>
      </c>
      <c r="I419" s="206"/>
      <c r="J419" s="207">
        <f>ROUND(I419*H419,2)</f>
        <v>0</v>
      </c>
      <c r="K419" s="203" t="s">
        <v>142</v>
      </c>
      <c r="L419" s="45"/>
      <c r="M419" s="208" t="s">
        <v>19</v>
      </c>
      <c r="N419" s="209" t="s">
        <v>47</v>
      </c>
      <c r="O419" s="85"/>
      <c r="P419" s="210">
        <f>O419*H419</f>
        <v>0</v>
      </c>
      <c r="Q419" s="210">
        <v>0.019209276500000001</v>
      </c>
      <c r="R419" s="210">
        <f>Q419*H419</f>
        <v>0.096046382499999999</v>
      </c>
      <c r="S419" s="210">
        <v>0</v>
      </c>
      <c r="T419" s="21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2" t="s">
        <v>261</v>
      </c>
      <c r="AT419" s="212" t="s">
        <v>138</v>
      </c>
      <c r="AU419" s="212" t="s">
        <v>144</v>
      </c>
      <c r="AY419" s="18" t="s">
        <v>135</v>
      </c>
      <c r="BE419" s="213">
        <f>IF(N419="základní",J419,0)</f>
        <v>0</v>
      </c>
      <c r="BF419" s="213">
        <f>IF(N419="snížená",J419,0)</f>
        <v>0</v>
      </c>
      <c r="BG419" s="213">
        <f>IF(N419="zákl. přenesená",J419,0)</f>
        <v>0</v>
      </c>
      <c r="BH419" s="213">
        <f>IF(N419="sníž. přenesená",J419,0)</f>
        <v>0</v>
      </c>
      <c r="BI419" s="213">
        <f>IF(N419="nulová",J419,0)</f>
        <v>0</v>
      </c>
      <c r="BJ419" s="18" t="s">
        <v>144</v>
      </c>
      <c r="BK419" s="213">
        <f>ROUND(I419*H419,2)</f>
        <v>0</v>
      </c>
      <c r="BL419" s="18" t="s">
        <v>261</v>
      </c>
      <c r="BM419" s="212" t="s">
        <v>687</v>
      </c>
    </row>
    <row r="420" s="2" customFormat="1">
      <c r="A420" s="39"/>
      <c r="B420" s="40"/>
      <c r="C420" s="41"/>
      <c r="D420" s="214" t="s">
        <v>146</v>
      </c>
      <c r="E420" s="41"/>
      <c r="F420" s="215" t="s">
        <v>688</v>
      </c>
      <c r="G420" s="41"/>
      <c r="H420" s="41"/>
      <c r="I420" s="216"/>
      <c r="J420" s="41"/>
      <c r="K420" s="41"/>
      <c r="L420" s="45"/>
      <c r="M420" s="217"/>
      <c r="N420" s="218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146</v>
      </c>
      <c r="AU420" s="18" t="s">
        <v>144</v>
      </c>
    </row>
    <row r="421" s="2" customFormat="1">
      <c r="A421" s="39"/>
      <c r="B421" s="40"/>
      <c r="C421" s="41"/>
      <c r="D421" s="219" t="s">
        <v>148</v>
      </c>
      <c r="E421" s="41"/>
      <c r="F421" s="220" t="s">
        <v>689</v>
      </c>
      <c r="G421" s="41"/>
      <c r="H421" s="41"/>
      <c r="I421" s="216"/>
      <c r="J421" s="41"/>
      <c r="K421" s="41"/>
      <c r="L421" s="45"/>
      <c r="M421" s="217"/>
      <c r="N421" s="218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148</v>
      </c>
      <c r="AU421" s="18" t="s">
        <v>144</v>
      </c>
    </row>
    <row r="422" s="2" customFormat="1" ht="16.5" customHeight="1">
      <c r="A422" s="39"/>
      <c r="B422" s="40"/>
      <c r="C422" s="201" t="s">
        <v>690</v>
      </c>
      <c r="D422" s="201" t="s">
        <v>138</v>
      </c>
      <c r="E422" s="202" t="s">
        <v>691</v>
      </c>
      <c r="F422" s="203" t="s">
        <v>692</v>
      </c>
      <c r="G422" s="204" t="s">
        <v>667</v>
      </c>
      <c r="H422" s="205">
        <v>5</v>
      </c>
      <c r="I422" s="206"/>
      <c r="J422" s="207">
        <f>ROUND(I422*H422,2)</f>
        <v>0</v>
      </c>
      <c r="K422" s="203" t="s">
        <v>19</v>
      </c>
      <c r="L422" s="45"/>
      <c r="M422" s="208" t="s">
        <v>19</v>
      </c>
      <c r="N422" s="209" t="s">
        <v>47</v>
      </c>
      <c r="O422" s="85"/>
      <c r="P422" s="210">
        <f>O422*H422</f>
        <v>0</v>
      </c>
      <c r="Q422" s="210">
        <v>0.01196</v>
      </c>
      <c r="R422" s="210">
        <f>Q422*H422</f>
        <v>0.059799999999999999</v>
      </c>
      <c r="S422" s="210">
        <v>0</v>
      </c>
      <c r="T422" s="21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2" t="s">
        <v>261</v>
      </c>
      <c r="AT422" s="212" t="s">
        <v>138</v>
      </c>
      <c r="AU422" s="212" t="s">
        <v>144</v>
      </c>
      <c r="AY422" s="18" t="s">
        <v>135</v>
      </c>
      <c r="BE422" s="213">
        <f>IF(N422="základní",J422,0)</f>
        <v>0</v>
      </c>
      <c r="BF422" s="213">
        <f>IF(N422="snížená",J422,0)</f>
        <v>0</v>
      </c>
      <c r="BG422" s="213">
        <f>IF(N422="zákl. přenesená",J422,0)</f>
        <v>0</v>
      </c>
      <c r="BH422" s="213">
        <f>IF(N422="sníž. přenesená",J422,0)</f>
        <v>0</v>
      </c>
      <c r="BI422" s="213">
        <f>IF(N422="nulová",J422,0)</f>
        <v>0</v>
      </c>
      <c r="BJ422" s="18" t="s">
        <v>144</v>
      </c>
      <c r="BK422" s="213">
        <f>ROUND(I422*H422,2)</f>
        <v>0</v>
      </c>
      <c r="BL422" s="18" t="s">
        <v>261</v>
      </c>
      <c r="BM422" s="212" t="s">
        <v>693</v>
      </c>
    </row>
    <row r="423" s="2" customFormat="1">
      <c r="A423" s="39"/>
      <c r="B423" s="40"/>
      <c r="C423" s="41"/>
      <c r="D423" s="214" t="s">
        <v>146</v>
      </c>
      <c r="E423" s="41"/>
      <c r="F423" s="215" t="s">
        <v>694</v>
      </c>
      <c r="G423" s="41"/>
      <c r="H423" s="41"/>
      <c r="I423" s="216"/>
      <c r="J423" s="41"/>
      <c r="K423" s="41"/>
      <c r="L423" s="45"/>
      <c r="M423" s="217"/>
      <c r="N423" s="218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146</v>
      </c>
      <c r="AU423" s="18" t="s">
        <v>144</v>
      </c>
    </row>
    <row r="424" s="2" customFormat="1" ht="16.5" customHeight="1">
      <c r="A424" s="39"/>
      <c r="B424" s="40"/>
      <c r="C424" s="201" t="s">
        <v>695</v>
      </c>
      <c r="D424" s="201" t="s">
        <v>138</v>
      </c>
      <c r="E424" s="202" t="s">
        <v>696</v>
      </c>
      <c r="F424" s="203" t="s">
        <v>697</v>
      </c>
      <c r="G424" s="204" t="s">
        <v>667</v>
      </c>
      <c r="H424" s="205">
        <v>5</v>
      </c>
      <c r="I424" s="206"/>
      <c r="J424" s="207">
        <f>ROUND(I424*H424,2)</f>
        <v>0</v>
      </c>
      <c r="K424" s="203" t="s">
        <v>19</v>
      </c>
      <c r="L424" s="45"/>
      <c r="M424" s="208" t="s">
        <v>19</v>
      </c>
      <c r="N424" s="209" t="s">
        <v>47</v>
      </c>
      <c r="O424" s="85"/>
      <c r="P424" s="210">
        <f>O424*H424</f>
        <v>0</v>
      </c>
      <c r="Q424" s="210">
        <v>0.01196</v>
      </c>
      <c r="R424" s="210">
        <f>Q424*H424</f>
        <v>0.059799999999999999</v>
      </c>
      <c r="S424" s="210">
        <v>0</v>
      </c>
      <c r="T424" s="21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2" t="s">
        <v>261</v>
      </c>
      <c r="AT424" s="212" t="s">
        <v>138</v>
      </c>
      <c r="AU424" s="212" t="s">
        <v>144</v>
      </c>
      <c r="AY424" s="18" t="s">
        <v>135</v>
      </c>
      <c r="BE424" s="213">
        <f>IF(N424="základní",J424,0)</f>
        <v>0</v>
      </c>
      <c r="BF424" s="213">
        <f>IF(N424="snížená",J424,0)</f>
        <v>0</v>
      </c>
      <c r="BG424" s="213">
        <f>IF(N424="zákl. přenesená",J424,0)</f>
        <v>0</v>
      </c>
      <c r="BH424" s="213">
        <f>IF(N424="sníž. přenesená",J424,0)</f>
        <v>0</v>
      </c>
      <c r="BI424" s="213">
        <f>IF(N424="nulová",J424,0)</f>
        <v>0</v>
      </c>
      <c r="BJ424" s="18" t="s">
        <v>144</v>
      </c>
      <c r="BK424" s="213">
        <f>ROUND(I424*H424,2)</f>
        <v>0</v>
      </c>
      <c r="BL424" s="18" t="s">
        <v>261</v>
      </c>
      <c r="BM424" s="212" t="s">
        <v>698</v>
      </c>
    </row>
    <row r="425" s="2" customFormat="1">
      <c r="A425" s="39"/>
      <c r="B425" s="40"/>
      <c r="C425" s="41"/>
      <c r="D425" s="214" t="s">
        <v>146</v>
      </c>
      <c r="E425" s="41"/>
      <c r="F425" s="215" t="s">
        <v>697</v>
      </c>
      <c r="G425" s="41"/>
      <c r="H425" s="41"/>
      <c r="I425" s="216"/>
      <c r="J425" s="41"/>
      <c r="K425" s="41"/>
      <c r="L425" s="45"/>
      <c r="M425" s="217"/>
      <c r="N425" s="218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146</v>
      </c>
      <c r="AU425" s="18" t="s">
        <v>144</v>
      </c>
    </row>
    <row r="426" s="2" customFormat="1" ht="16.5" customHeight="1">
      <c r="A426" s="39"/>
      <c r="B426" s="40"/>
      <c r="C426" s="201" t="s">
        <v>699</v>
      </c>
      <c r="D426" s="201" t="s">
        <v>138</v>
      </c>
      <c r="E426" s="202" t="s">
        <v>700</v>
      </c>
      <c r="F426" s="203" t="s">
        <v>701</v>
      </c>
      <c r="G426" s="204" t="s">
        <v>667</v>
      </c>
      <c r="H426" s="205">
        <v>5</v>
      </c>
      <c r="I426" s="206"/>
      <c r="J426" s="207">
        <f>ROUND(I426*H426,2)</f>
        <v>0</v>
      </c>
      <c r="K426" s="203" t="s">
        <v>19</v>
      </c>
      <c r="L426" s="45"/>
      <c r="M426" s="208" t="s">
        <v>19</v>
      </c>
      <c r="N426" s="209" t="s">
        <v>47</v>
      </c>
      <c r="O426" s="85"/>
      <c r="P426" s="210">
        <f>O426*H426</f>
        <v>0</v>
      </c>
      <c r="Q426" s="210">
        <v>0.01196</v>
      </c>
      <c r="R426" s="210">
        <f>Q426*H426</f>
        <v>0.059799999999999999</v>
      </c>
      <c r="S426" s="210">
        <v>0</v>
      </c>
      <c r="T426" s="21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2" t="s">
        <v>261</v>
      </c>
      <c r="AT426" s="212" t="s">
        <v>138</v>
      </c>
      <c r="AU426" s="212" t="s">
        <v>144</v>
      </c>
      <c r="AY426" s="18" t="s">
        <v>135</v>
      </c>
      <c r="BE426" s="213">
        <f>IF(N426="základní",J426,0)</f>
        <v>0</v>
      </c>
      <c r="BF426" s="213">
        <f>IF(N426="snížená",J426,0)</f>
        <v>0</v>
      </c>
      <c r="BG426" s="213">
        <f>IF(N426="zákl. přenesená",J426,0)</f>
        <v>0</v>
      </c>
      <c r="BH426" s="213">
        <f>IF(N426="sníž. přenesená",J426,0)</f>
        <v>0</v>
      </c>
      <c r="BI426" s="213">
        <f>IF(N426="nulová",J426,0)</f>
        <v>0</v>
      </c>
      <c r="BJ426" s="18" t="s">
        <v>144</v>
      </c>
      <c r="BK426" s="213">
        <f>ROUND(I426*H426,2)</f>
        <v>0</v>
      </c>
      <c r="BL426" s="18" t="s">
        <v>261</v>
      </c>
      <c r="BM426" s="212" t="s">
        <v>702</v>
      </c>
    </row>
    <row r="427" s="2" customFormat="1">
      <c r="A427" s="39"/>
      <c r="B427" s="40"/>
      <c r="C427" s="41"/>
      <c r="D427" s="214" t="s">
        <v>146</v>
      </c>
      <c r="E427" s="41"/>
      <c r="F427" s="215" t="s">
        <v>701</v>
      </c>
      <c r="G427" s="41"/>
      <c r="H427" s="41"/>
      <c r="I427" s="216"/>
      <c r="J427" s="41"/>
      <c r="K427" s="41"/>
      <c r="L427" s="45"/>
      <c r="M427" s="217"/>
      <c r="N427" s="218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146</v>
      </c>
      <c r="AU427" s="18" t="s">
        <v>144</v>
      </c>
    </row>
    <row r="428" s="2" customFormat="1" ht="16.5" customHeight="1">
      <c r="A428" s="39"/>
      <c r="B428" s="40"/>
      <c r="C428" s="201" t="s">
        <v>703</v>
      </c>
      <c r="D428" s="201" t="s">
        <v>138</v>
      </c>
      <c r="E428" s="202" t="s">
        <v>704</v>
      </c>
      <c r="F428" s="203" t="s">
        <v>705</v>
      </c>
      <c r="G428" s="204" t="s">
        <v>667</v>
      </c>
      <c r="H428" s="205">
        <v>5</v>
      </c>
      <c r="I428" s="206"/>
      <c r="J428" s="207">
        <f>ROUND(I428*H428,2)</f>
        <v>0</v>
      </c>
      <c r="K428" s="203" t="s">
        <v>142</v>
      </c>
      <c r="L428" s="45"/>
      <c r="M428" s="208" t="s">
        <v>19</v>
      </c>
      <c r="N428" s="209" t="s">
        <v>47</v>
      </c>
      <c r="O428" s="85"/>
      <c r="P428" s="210">
        <f>O428*H428</f>
        <v>0</v>
      </c>
      <c r="Q428" s="210">
        <v>0.00051820000000000002</v>
      </c>
      <c r="R428" s="210">
        <f>Q428*H428</f>
        <v>0.002591</v>
      </c>
      <c r="S428" s="210">
        <v>0</v>
      </c>
      <c r="T428" s="21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2" t="s">
        <v>261</v>
      </c>
      <c r="AT428" s="212" t="s">
        <v>138</v>
      </c>
      <c r="AU428" s="212" t="s">
        <v>144</v>
      </c>
      <c r="AY428" s="18" t="s">
        <v>135</v>
      </c>
      <c r="BE428" s="213">
        <f>IF(N428="základní",J428,0)</f>
        <v>0</v>
      </c>
      <c r="BF428" s="213">
        <f>IF(N428="snížená",J428,0)</f>
        <v>0</v>
      </c>
      <c r="BG428" s="213">
        <f>IF(N428="zákl. přenesená",J428,0)</f>
        <v>0</v>
      </c>
      <c r="BH428" s="213">
        <f>IF(N428="sníž. přenesená",J428,0)</f>
        <v>0</v>
      </c>
      <c r="BI428" s="213">
        <f>IF(N428="nulová",J428,0)</f>
        <v>0</v>
      </c>
      <c r="BJ428" s="18" t="s">
        <v>144</v>
      </c>
      <c r="BK428" s="213">
        <f>ROUND(I428*H428,2)</f>
        <v>0</v>
      </c>
      <c r="BL428" s="18" t="s">
        <v>261</v>
      </c>
      <c r="BM428" s="212" t="s">
        <v>706</v>
      </c>
    </row>
    <row r="429" s="2" customFormat="1">
      <c r="A429" s="39"/>
      <c r="B429" s="40"/>
      <c r="C429" s="41"/>
      <c r="D429" s="214" t="s">
        <v>146</v>
      </c>
      <c r="E429" s="41"/>
      <c r="F429" s="215" t="s">
        <v>707</v>
      </c>
      <c r="G429" s="41"/>
      <c r="H429" s="41"/>
      <c r="I429" s="216"/>
      <c r="J429" s="41"/>
      <c r="K429" s="41"/>
      <c r="L429" s="45"/>
      <c r="M429" s="217"/>
      <c r="N429" s="218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146</v>
      </c>
      <c r="AU429" s="18" t="s">
        <v>144</v>
      </c>
    </row>
    <row r="430" s="2" customFormat="1">
      <c r="A430" s="39"/>
      <c r="B430" s="40"/>
      <c r="C430" s="41"/>
      <c r="D430" s="219" t="s">
        <v>148</v>
      </c>
      <c r="E430" s="41"/>
      <c r="F430" s="220" t="s">
        <v>708</v>
      </c>
      <c r="G430" s="41"/>
      <c r="H430" s="41"/>
      <c r="I430" s="216"/>
      <c r="J430" s="41"/>
      <c r="K430" s="41"/>
      <c r="L430" s="45"/>
      <c r="M430" s="217"/>
      <c r="N430" s="218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148</v>
      </c>
      <c r="AU430" s="18" t="s">
        <v>144</v>
      </c>
    </row>
    <row r="431" s="2" customFormat="1" ht="16.5" customHeight="1">
      <c r="A431" s="39"/>
      <c r="B431" s="40"/>
      <c r="C431" s="201" t="s">
        <v>709</v>
      </c>
      <c r="D431" s="201" t="s">
        <v>138</v>
      </c>
      <c r="E431" s="202" t="s">
        <v>710</v>
      </c>
      <c r="F431" s="203" t="s">
        <v>711</v>
      </c>
      <c r="G431" s="204" t="s">
        <v>667</v>
      </c>
      <c r="H431" s="205">
        <v>5</v>
      </c>
      <c r="I431" s="206"/>
      <c r="J431" s="207">
        <f>ROUND(I431*H431,2)</f>
        <v>0</v>
      </c>
      <c r="K431" s="203" t="s">
        <v>142</v>
      </c>
      <c r="L431" s="45"/>
      <c r="M431" s="208" t="s">
        <v>19</v>
      </c>
      <c r="N431" s="209" t="s">
        <v>47</v>
      </c>
      <c r="O431" s="85"/>
      <c r="P431" s="210">
        <f>O431*H431</f>
        <v>0</v>
      </c>
      <c r="Q431" s="210">
        <v>0.0030000000000000001</v>
      </c>
      <c r="R431" s="210">
        <f>Q431*H431</f>
        <v>0.014999999999999999</v>
      </c>
      <c r="S431" s="210">
        <v>0</v>
      </c>
      <c r="T431" s="21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2" t="s">
        <v>261</v>
      </c>
      <c r="AT431" s="212" t="s">
        <v>138</v>
      </c>
      <c r="AU431" s="212" t="s">
        <v>144</v>
      </c>
      <c r="AY431" s="18" t="s">
        <v>135</v>
      </c>
      <c r="BE431" s="213">
        <f>IF(N431="základní",J431,0)</f>
        <v>0</v>
      </c>
      <c r="BF431" s="213">
        <f>IF(N431="snížená",J431,0)</f>
        <v>0</v>
      </c>
      <c r="BG431" s="213">
        <f>IF(N431="zákl. přenesená",J431,0)</f>
        <v>0</v>
      </c>
      <c r="BH431" s="213">
        <f>IF(N431="sníž. přenesená",J431,0)</f>
        <v>0</v>
      </c>
      <c r="BI431" s="213">
        <f>IF(N431="nulová",J431,0)</f>
        <v>0</v>
      </c>
      <c r="BJ431" s="18" t="s">
        <v>144</v>
      </c>
      <c r="BK431" s="213">
        <f>ROUND(I431*H431,2)</f>
        <v>0</v>
      </c>
      <c r="BL431" s="18" t="s">
        <v>261</v>
      </c>
      <c r="BM431" s="212" t="s">
        <v>712</v>
      </c>
    </row>
    <row r="432" s="2" customFormat="1">
      <c r="A432" s="39"/>
      <c r="B432" s="40"/>
      <c r="C432" s="41"/>
      <c r="D432" s="214" t="s">
        <v>146</v>
      </c>
      <c r="E432" s="41"/>
      <c r="F432" s="215" t="s">
        <v>711</v>
      </c>
      <c r="G432" s="41"/>
      <c r="H432" s="41"/>
      <c r="I432" s="216"/>
      <c r="J432" s="41"/>
      <c r="K432" s="41"/>
      <c r="L432" s="45"/>
      <c r="M432" s="217"/>
      <c r="N432" s="218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146</v>
      </c>
      <c r="AU432" s="18" t="s">
        <v>144</v>
      </c>
    </row>
    <row r="433" s="2" customFormat="1">
      <c r="A433" s="39"/>
      <c r="B433" s="40"/>
      <c r="C433" s="41"/>
      <c r="D433" s="219" t="s">
        <v>148</v>
      </c>
      <c r="E433" s="41"/>
      <c r="F433" s="220" t="s">
        <v>713</v>
      </c>
      <c r="G433" s="41"/>
      <c r="H433" s="41"/>
      <c r="I433" s="216"/>
      <c r="J433" s="41"/>
      <c r="K433" s="41"/>
      <c r="L433" s="45"/>
      <c r="M433" s="217"/>
      <c r="N433" s="218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148</v>
      </c>
      <c r="AU433" s="18" t="s">
        <v>144</v>
      </c>
    </row>
    <row r="434" s="2" customFormat="1" ht="16.5" customHeight="1">
      <c r="A434" s="39"/>
      <c r="B434" s="40"/>
      <c r="C434" s="201" t="s">
        <v>714</v>
      </c>
      <c r="D434" s="201" t="s">
        <v>138</v>
      </c>
      <c r="E434" s="202" t="s">
        <v>715</v>
      </c>
      <c r="F434" s="203" t="s">
        <v>716</v>
      </c>
      <c r="G434" s="204" t="s">
        <v>667</v>
      </c>
      <c r="H434" s="205">
        <v>15</v>
      </c>
      <c r="I434" s="206"/>
      <c r="J434" s="207">
        <f>ROUND(I434*H434,2)</f>
        <v>0</v>
      </c>
      <c r="K434" s="203" t="s">
        <v>19</v>
      </c>
      <c r="L434" s="45"/>
      <c r="M434" s="208" t="s">
        <v>19</v>
      </c>
      <c r="N434" s="209" t="s">
        <v>47</v>
      </c>
      <c r="O434" s="85"/>
      <c r="P434" s="210">
        <f>O434*H434</f>
        <v>0</v>
      </c>
      <c r="Q434" s="210">
        <v>0.0011000000000000001</v>
      </c>
      <c r="R434" s="210">
        <f>Q434*H434</f>
        <v>0.016500000000000001</v>
      </c>
      <c r="S434" s="210">
        <v>0</v>
      </c>
      <c r="T434" s="21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2" t="s">
        <v>261</v>
      </c>
      <c r="AT434" s="212" t="s">
        <v>138</v>
      </c>
      <c r="AU434" s="212" t="s">
        <v>144</v>
      </c>
      <c r="AY434" s="18" t="s">
        <v>135</v>
      </c>
      <c r="BE434" s="213">
        <f>IF(N434="základní",J434,0)</f>
        <v>0</v>
      </c>
      <c r="BF434" s="213">
        <f>IF(N434="snížená",J434,0)</f>
        <v>0</v>
      </c>
      <c r="BG434" s="213">
        <f>IF(N434="zákl. přenesená",J434,0)</f>
        <v>0</v>
      </c>
      <c r="BH434" s="213">
        <f>IF(N434="sníž. přenesená",J434,0)</f>
        <v>0</v>
      </c>
      <c r="BI434" s="213">
        <f>IF(N434="nulová",J434,0)</f>
        <v>0</v>
      </c>
      <c r="BJ434" s="18" t="s">
        <v>144</v>
      </c>
      <c r="BK434" s="213">
        <f>ROUND(I434*H434,2)</f>
        <v>0</v>
      </c>
      <c r="BL434" s="18" t="s">
        <v>261</v>
      </c>
      <c r="BM434" s="212" t="s">
        <v>717</v>
      </c>
    </row>
    <row r="435" s="2" customFormat="1">
      <c r="A435" s="39"/>
      <c r="B435" s="40"/>
      <c r="C435" s="41"/>
      <c r="D435" s="214" t="s">
        <v>146</v>
      </c>
      <c r="E435" s="41"/>
      <c r="F435" s="215" t="s">
        <v>718</v>
      </c>
      <c r="G435" s="41"/>
      <c r="H435" s="41"/>
      <c r="I435" s="216"/>
      <c r="J435" s="41"/>
      <c r="K435" s="41"/>
      <c r="L435" s="45"/>
      <c r="M435" s="217"/>
      <c r="N435" s="218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146</v>
      </c>
      <c r="AU435" s="18" t="s">
        <v>144</v>
      </c>
    </row>
    <row r="436" s="2" customFormat="1" ht="16.5" customHeight="1">
      <c r="A436" s="39"/>
      <c r="B436" s="40"/>
      <c r="C436" s="201" t="s">
        <v>719</v>
      </c>
      <c r="D436" s="201" t="s">
        <v>138</v>
      </c>
      <c r="E436" s="202" t="s">
        <v>720</v>
      </c>
      <c r="F436" s="203" t="s">
        <v>716</v>
      </c>
      <c r="G436" s="204" t="s">
        <v>667</v>
      </c>
      <c r="H436" s="205">
        <v>5</v>
      </c>
      <c r="I436" s="206"/>
      <c r="J436" s="207">
        <f>ROUND(I436*H436,2)</f>
        <v>0</v>
      </c>
      <c r="K436" s="203" t="s">
        <v>19</v>
      </c>
      <c r="L436" s="45"/>
      <c r="M436" s="208" t="s">
        <v>19</v>
      </c>
      <c r="N436" s="209" t="s">
        <v>47</v>
      </c>
      <c r="O436" s="85"/>
      <c r="P436" s="210">
        <f>O436*H436</f>
        <v>0</v>
      </c>
      <c r="Q436" s="210">
        <v>0.0011000000000000001</v>
      </c>
      <c r="R436" s="210">
        <f>Q436*H436</f>
        <v>0.0055000000000000005</v>
      </c>
      <c r="S436" s="210">
        <v>0</v>
      </c>
      <c r="T436" s="21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2" t="s">
        <v>261</v>
      </c>
      <c r="AT436" s="212" t="s">
        <v>138</v>
      </c>
      <c r="AU436" s="212" t="s">
        <v>144</v>
      </c>
      <c r="AY436" s="18" t="s">
        <v>135</v>
      </c>
      <c r="BE436" s="213">
        <f>IF(N436="základní",J436,0)</f>
        <v>0</v>
      </c>
      <c r="BF436" s="213">
        <f>IF(N436="snížená",J436,0)</f>
        <v>0</v>
      </c>
      <c r="BG436" s="213">
        <f>IF(N436="zákl. přenesená",J436,0)</f>
        <v>0</v>
      </c>
      <c r="BH436" s="213">
        <f>IF(N436="sníž. přenesená",J436,0)</f>
        <v>0</v>
      </c>
      <c r="BI436" s="213">
        <f>IF(N436="nulová",J436,0)</f>
        <v>0</v>
      </c>
      <c r="BJ436" s="18" t="s">
        <v>144</v>
      </c>
      <c r="BK436" s="213">
        <f>ROUND(I436*H436,2)</f>
        <v>0</v>
      </c>
      <c r="BL436" s="18" t="s">
        <v>261</v>
      </c>
      <c r="BM436" s="212" t="s">
        <v>721</v>
      </c>
    </row>
    <row r="437" s="2" customFormat="1">
      <c r="A437" s="39"/>
      <c r="B437" s="40"/>
      <c r="C437" s="41"/>
      <c r="D437" s="214" t="s">
        <v>146</v>
      </c>
      <c r="E437" s="41"/>
      <c r="F437" s="215" t="s">
        <v>722</v>
      </c>
      <c r="G437" s="41"/>
      <c r="H437" s="41"/>
      <c r="I437" s="216"/>
      <c r="J437" s="41"/>
      <c r="K437" s="41"/>
      <c r="L437" s="45"/>
      <c r="M437" s="217"/>
      <c r="N437" s="218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146</v>
      </c>
      <c r="AU437" s="18" t="s">
        <v>144</v>
      </c>
    </row>
    <row r="438" s="2" customFormat="1" ht="16.5" customHeight="1">
      <c r="A438" s="39"/>
      <c r="B438" s="40"/>
      <c r="C438" s="201" t="s">
        <v>723</v>
      </c>
      <c r="D438" s="201" t="s">
        <v>138</v>
      </c>
      <c r="E438" s="202" t="s">
        <v>724</v>
      </c>
      <c r="F438" s="203" t="s">
        <v>725</v>
      </c>
      <c r="G438" s="204" t="s">
        <v>141</v>
      </c>
      <c r="H438" s="205">
        <v>5</v>
      </c>
      <c r="I438" s="206"/>
      <c r="J438" s="207">
        <f>ROUND(I438*H438,2)</f>
        <v>0</v>
      </c>
      <c r="K438" s="203" t="s">
        <v>19</v>
      </c>
      <c r="L438" s="45"/>
      <c r="M438" s="208" t="s">
        <v>19</v>
      </c>
      <c r="N438" s="209" t="s">
        <v>47</v>
      </c>
      <c r="O438" s="85"/>
      <c r="P438" s="210">
        <f>O438*H438</f>
        <v>0</v>
      </c>
      <c r="Q438" s="210">
        <v>0.0147</v>
      </c>
      <c r="R438" s="210">
        <f>Q438*H438</f>
        <v>0.073499999999999996</v>
      </c>
      <c r="S438" s="210">
        <v>0</v>
      </c>
      <c r="T438" s="21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2" t="s">
        <v>261</v>
      </c>
      <c r="AT438" s="212" t="s">
        <v>138</v>
      </c>
      <c r="AU438" s="212" t="s">
        <v>144</v>
      </c>
      <c r="AY438" s="18" t="s">
        <v>135</v>
      </c>
      <c r="BE438" s="213">
        <f>IF(N438="základní",J438,0)</f>
        <v>0</v>
      </c>
      <c r="BF438" s="213">
        <f>IF(N438="snížená",J438,0)</f>
        <v>0</v>
      </c>
      <c r="BG438" s="213">
        <f>IF(N438="zákl. přenesená",J438,0)</f>
        <v>0</v>
      </c>
      <c r="BH438" s="213">
        <f>IF(N438="sníž. přenesená",J438,0)</f>
        <v>0</v>
      </c>
      <c r="BI438" s="213">
        <f>IF(N438="nulová",J438,0)</f>
        <v>0</v>
      </c>
      <c r="BJ438" s="18" t="s">
        <v>144</v>
      </c>
      <c r="BK438" s="213">
        <f>ROUND(I438*H438,2)</f>
        <v>0</v>
      </c>
      <c r="BL438" s="18" t="s">
        <v>261</v>
      </c>
      <c r="BM438" s="212" t="s">
        <v>726</v>
      </c>
    </row>
    <row r="439" s="2" customFormat="1">
      <c r="A439" s="39"/>
      <c r="B439" s="40"/>
      <c r="C439" s="41"/>
      <c r="D439" s="214" t="s">
        <v>146</v>
      </c>
      <c r="E439" s="41"/>
      <c r="F439" s="215" t="s">
        <v>727</v>
      </c>
      <c r="G439" s="41"/>
      <c r="H439" s="41"/>
      <c r="I439" s="216"/>
      <c r="J439" s="41"/>
      <c r="K439" s="41"/>
      <c r="L439" s="45"/>
      <c r="M439" s="217"/>
      <c r="N439" s="218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146</v>
      </c>
      <c r="AU439" s="18" t="s">
        <v>144</v>
      </c>
    </row>
    <row r="440" s="2" customFormat="1" ht="16.5" customHeight="1">
      <c r="A440" s="39"/>
      <c r="B440" s="40"/>
      <c r="C440" s="201" t="s">
        <v>728</v>
      </c>
      <c r="D440" s="201" t="s">
        <v>138</v>
      </c>
      <c r="E440" s="202" t="s">
        <v>729</v>
      </c>
      <c r="F440" s="203" t="s">
        <v>730</v>
      </c>
      <c r="G440" s="204" t="s">
        <v>141</v>
      </c>
      <c r="H440" s="205">
        <v>5</v>
      </c>
      <c r="I440" s="206"/>
      <c r="J440" s="207">
        <f>ROUND(I440*H440,2)</f>
        <v>0</v>
      </c>
      <c r="K440" s="203" t="s">
        <v>19</v>
      </c>
      <c r="L440" s="45"/>
      <c r="M440" s="208" t="s">
        <v>19</v>
      </c>
      <c r="N440" s="209" t="s">
        <v>47</v>
      </c>
      <c r="O440" s="85"/>
      <c r="P440" s="210">
        <f>O440*H440</f>
        <v>0</v>
      </c>
      <c r="Q440" s="210">
        <v>0.0147</v>
      </c>
      <c r="R440" s="210">
        <f>Q440*H440</f>
        <v>0.073499999999999996</v>
      </c>
      <c r="S440" s="210">
        <v>0</v>
      </c>
      <c r="T440" s="21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2" t="s">
        <v>261</v>
      </c>
      <c r="AT440" s="212" t="s">
        <v>138</v>
      </c>
      <c r="AU440" s="212" t="s">
        <v>144</v>
      </c>
      <c r="AY440" s="18" t="s">
        <v>135</v>
      </c>
      <c r="BE440" s="213">
        <f>IF(N440="základní",J440,0)</f>
        <v>0</v>
      </c>
      <c r="BF440" s="213">
        <f>IF(N440="snížená",J440,0)</f>
        <v>0</v>
      </c>
      <c r="BG440" s="213">
        <f>IF(N440="zákl. přenesená",J440,0)</f>
        <v>0</v>
      </c>
      <c r="BH440" s="213">
        <f>IF(N440="sníž. přenesená",J440,0)</f>
        <v>0</v>
      </c>
      <c r="BI440" s="213">
        <f>IF(N440="nulová",J440,0)</f>
        <v>0</v>
      </c>
      <c r="BJ440" s="18" t="s">
        <v>144</v>
      </c>
      <c r="BK440" s="213">
        <f>ROUND(I440*H440,2)</f>
        <v>0</v>
      </c>
      <c r="BL440" s="18" t="s">
        <v>261</v>
      </c>
      <c r="BM440" s="212" t="s">
        <v>731</v>
      </c>
    </row>
    <row r="441" s="2" customFormat="1">
      <c r="A441" s="39"/>
      <c r="B441" s="40"/>
      <c r="C441" s="41"/>
      <c r="D441" s="214" t="s">
        <v>146</v>
      </c>
      <c r="E441" s="41"/>
      <c r="F441" s="215" t="s">
        <v>730</v>
      </c>
      <c r="G441" s="41"/>
      <c r="H441" s="41"/>
      <c r="I441" s="216"/>
      <c r="J441" s="41"/>
      <c r="K441" s="41"/>
      <c r="L441" s="45"/>
      <c r="M441" s="217"/>
      <c r="N441" s="218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146</v>
      </c>
      <c r="AU441" s="18" t="s">
        <v>144</v>
      </c>
    </row>
    <row r="442" s="2" customFormat="1" ht="16.5" customHeight="1">
      <c r="A442" s="39"/>
      <c r="B442" s="40"/>
      <c r="C442" s="201" t="s">
        <v>732</v>
      </c>
      <c r="D442" s="201" t="s">
        <v>138</v>
      </c>
      <c r="E442" s="202" t="s">
        <v>733</v>
      </c>
      <c r="F442" s="203" t="s">
        <v>734</v>
      </c>
      <c r="G442" s="204" t="s">
        <v>667</v>
      </c>
      <c r="H442" s="205">
        <v>5</v>
      </c>
      <c r="I442" s="206"/>
      <c r="J442" s="207">
        <f>ROUND(I442*H442,2)</f>
        <v>0</v>
      </c>
      <c r="K442" s="203" t="s">
        <v>142</v>
      </c>
      <c r="L442" s="45"/>
      <c r="M442" s="208" t="s">
        <v>19</v>
      </c>
      <c r="N442" s="209" t="s">
        <v>47</v>
      </c>
      <c r="O442" s="85"/>
      <c r="P442" s="210">
        <f>O442*H442</f>
        <v>0</v>
      </c>
      <c r="Q442" s="210">
        <v>0.00183914</v>
      </c>
      <c r="R442" s="210">
        <f>Q442*H442</f>
        <v>0.0091956999999999994</v>
      </c>
      <c r="S442" s="210">
        <v>0</v>
      </c>
      <c r="T442" s="21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2" t="s">
        <v>261</v>
      </c>
      <c r="AT442" s="212" t="s">
        <v>138</v>
      </c>
      <c r="AU442" s="212" t="s">
        <v>144</v>
      </c>
      <c r="AY442" s="18" t="s">
        <v>135</v>
      </c>
      <c r="BE442" s="213">
        <f>IF(N442="základní",J442,0)</f>
        <v>0</v>
      </c>
      <c r="BF442" s="213">
        <f>IF(N442="snížená",J442,0)</f>
        <v>0</v>
      </c>
      <c r="BG442" s="213">
        <f>IF(N442="zákl. přenesená",J442,0)</f>
        <v>0</v>
      </c>
      <c r="BH442" s="213">
        <f>IF(N442="sníž. přenesená",J442,0)</f>
        <v>0</v>
      </c>
      <c r="BI442" s="213">
        <f>IF(N442="nulová",J442,0)</f>
        <v>0</v>
      </c>
      <c r="BJ442" s="18" t="s">
        <v>144</v>
      </c>
      <c r="BK442" s="213">
        <f>ROUND(I442*H442,2)</f>
        <v>0</v>
      </c>
      <c r="BL442" s="18" t="s">
        <v>261</v>
      </c>
      <c r="BM442" s="212" t="s">
        <v>735</v>
      </c>
    </row>
    <row r="443" s="2" customFormat="1">
      <c r="A443" s="39"/>
      <c r="B443" s="40"/>
      <c r="C443" s="41"/>
      <c r="D443" s="214" t="s">
        <v>146</v>
      </c>
      <c r="E443" s="41"/>
      <c r="F443" s="215" t="s">
        <v>736</v>
      </c>
      <c r="G443" s="41"/>
      <c r="H443" s="41"/>
      <c r="I443" s="216"/>
      <c r="J443" s="41"/>
      <c r="K443" s="41"/>
      <c r="L443" s="45"/>
      <c r="M443" s="217"/>
      <c r="N443" s="218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146</v>
      </c>
      <c r="AU443" s="18" t="s">
        <v>144</v>
      </c>
    </row>
    <row r="444" s="2" customFormat="1">
      <c r="A444" s="39"/>
      <c r="B444" s="40"/>
      <c r="C444" s="41"/>
      <c r="D444" s="219" t="s">
        <v>148</v>
      </c>
      <c r="E444" s="41"/>
      <c r="F444" s="220" t="s">
        <v>737</v>
      </c>
      <c r="G444" s="41"/>
      <c r="H444" s="41"/>
      <c r="I444" s="216"/>
      <c r="J444" s="41"/>
      <c r="K444" s="41"/>
      <c r="L444" s="45"/>
      <c r="M444" s="217"/>
      <c r="N444" s="218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148</v>
      </c>
      <c r="AU444" s="18" t="s">
        <v>144</v>
      </c>
    </row>
    <row r="445" s="14" customFormat="1">
      <c r="A445" s="14"/>
      <c r="B445" s="232"/>
      <c r="C445" s="233"/>
      <c r="D445" s="214" t="s">
        <v>150</v>
      </c>
      <c r="E445" s="234" t="s">
        <v>19</v>
      </c>
      <c r="F445" s="235" t="s">
        <v>738</v>
      </c>
      <c r="G445" s="233"/>
      <c r="H445" s="234" t="s">
        <v>19</v>
      </c>
      <c r="I445" s="236"/>
      <c r="J445" s="233"/>
      <c r="K445" s="233"/>
      <c r="L445" s="237"/>
      <c r="M445" s="238"/>
      <c r="N445" s="239"/>
      <c r="O445" s="239"/>
      <c r="P445" s="239"/>
      <c r="Q445" s="239"/>
      <c r="R445" s="239"/>
      <c r="S445" s="239"/>
      <c r="T445" s="24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1" t="s">
        <v>150</v>
      </c>
      <c r="AU445" s="241" t="s">
        <v>144</v>
      </c>
      <c r="AV445" s="14" t="s">
        <v>83</v>
      </c>
      <c r="AW445" s="14" t="s">
        <v>36</v>
      </c>
      <c r="AX445" s="14" t="s">
        <v>75</v>
      </c>
      <c r="AY445" s="241" t="s">
        <v>135</v>
      </c>
    </row>
    <row r="446" s="13" customFormat="1">
      <c r="A446" s="13"/>
      <c r="B446" s="221"/>
      <c r="C446" s="222"/>
      <c r="D446" s="214" t="s">
        <v>150</v>
      </c>
      <c r="E446" s="223" t="s">
        <v>19</v>
      </c>
      <c r="F446" s="224" t="s">
        <v>175</v>
      </c>
      <c r="G446" s="222"/>
      <c r="H446" s="225">
        <v>5</v>
      </c>
      <c r="I446" s="226"/>
      <c r="J446" s="222"/>
      <c r="K446" s="222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150</v>
      </c>
      <c r="AU446" s="231" t="s">
        <v>144</v>
      </c>
      <c r="AV446" s="13" t="s">
        <v>144</v>
      </c>
      <c r="AW446" s="13" t="s">
        <v>36</v>
      </c>
      <c r="AX446" s="13" t="s">
        <v>83</v>
      </c>
      <c r="AY446" s="231" t="s">
        <v>135</v>
      </c>
    </row>
    <row r="447" s="2" customFormat="1" ht="16.5" customHeight="1">
      <c r="A447" s="39"/>
      <c r="B447" s="40"/>
      <c r="C447" s="201" t="s">
        <v>739</v>
      </c>
      <c r="D447" s="201" t="s">
        <v>138</v>
      </c>
      <c r="E447" s="202" t="s">
        <v>740</v>
      </c>
      <c r="F447" s="203" t="s">
        <v>741</v>
      </c>
      <c r="G447" s="204" t="s">
        <v>141</v>
      </c>
      <c r="H447" s="205">
        <v>10</v>
      </c>
      <c r="I447" s="206"/>
      <c r="J447" s="207">
        <f>ROUND(I447*H447,2)</f>
        <v>0</v>
      </c>
      <c r="K447" s="203" t="s">
        <v>142</v>
      </c>
      <c r="L447" s="45"/>
      <c r="M447" s="208" t="s">
        <v>19</v>
      </c>
      <c r="N447" s="209" t="s">
        <v>47</v>
      </c>
      <c r="O447" s="85"/>
      <c r="P447" s="210">
        <f>O447*H447</f>
        <v>0</v>
      </c>
      <c r="Q447" s="210">
        <v>0</v>
      </c>
      <c r="R447" s="210">
        <f>Q447*H447</f>
        <v>0</v>
      </c>
      <c r="S447" s="210">
        <v>0.0022499999999999998</v>
      </c>
      <c r="T447" s="211">
        <f>S447*H447</f>
        <v>0.022499999999999999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2" t="s">
        <v>261</v>
      </c>
      <c r="AT447" s="212" t="s">
        <v>138</v>
      </c>
      <c r="AU447" s="212" t="s">
        <v>144</v>
      </c>
      <c r="AY447" s="18" t="s">
        <v>135</v>
      </c>
      <c r="BE447" s="213">
        <f>IF(N447="základní",J447,0)</f>
        <v>0</v>
      </c>
      <c r="BF447" s="213">
        <f>IF(N447="snížená",J447,0)</f>
        <v>0</v>
      </c>
      <c r="BG447" s="213">
        <f>IF(N447="zákl. přenesená",J447,0)</f>
        <v>0</v>
      </c>
      <c r="BH447" s="213">
        <f>IF(N447="sníž. přenesená",J447,0)</f>
        <v>0</v>
      </c>
      <c r="BI447" s="213">
        <f>IF(N447="nulová",J447,0)</f>
        <v>0</v>
      </c>
      <c r="BJ447" s="18" t="s">
        <v>144</v>
      </c>
      <c r="BK447" s="213">
        <f>ROUND(I447*H447,2)</f>
        <v>0</v>
      </c>
      <c r="BL447" s="18" t="s">
        <v>261</v>
      </c>
      <c r="BM447" s="212" t="s">
        <v>742</v>
      </c>
    </row>
    <row r="448" s="2" customFormat="1">
      <c r="A448" s="39"/>
      <c r="B448" s="40"/>
      <c r="C448" s="41"/>
      <c r="D448" s="214" t="s">
        <v>146</v>
      </c>
      <c r="E448" s="41"/>
      <c r="F448" s="215" t="s">
        <v>743</v>
      </c>
      <c r="G448" s="41"/>
      <c r="H448" s="41"/>
      <c r="I448" s="216"/>
      <c r="J448" s="41"/>
      <c r="K448" s="41"/>
      <c r="L448" s="45"/>
      <c r="M448" s="217"/>
      <c r="N448" s="218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146</v>
      </c>
      <c r="AU448" s="18" t="s">
        <v>144</v>
      </c>
    </row>
    <row r="449" s="2" customFormat="1">
      <c r="A449" s="39"/>
      <c r="B449" s="40"/>
      <c r="C449" s="41"/>
      <c r="D449" s="219" t="s">
        <v>148</v>
      </c>
      <c r="E449" s="41"/>
      <c r="F449" s="220" t="s">
        <v>744</v>
      </c>
      <c r="G449" s="41"/>
      <c r="H449" s="41"/>
      <c r="I449" s="216"/>
      <c r="J449" s="41"/>
      <c r="K449" s="41"/>
      <c r="L449" s="45"/>
      <c r="M449" s="217"/>
      <c r="N449" s="218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148</v>
      </c>
      <c r="AU449" s="18" t="s">
        <v>144</v>
      </c>
    </row>
    <row r="450" s="2" customFormat="1" ht="16.5" customHeight="1">
      <c r="A450" s="39"/>
      <c r="B450" s="40"/>
      <c r="C450" s="201" t="s">
        <v>745</v>
      </c>
      <c r="D450" s="201" t="s">
        <v>138</v>
      </c>
      <c r="E450" s="202" t="s">
        <v>746</v>
      </c>
      <c r="F450" s="203" t="s">
        <v>747</v>
      </c>
      <c r="G450" s="204" t="s">
        <v>667</v>
      </c>
      <c r="H450" s="205">
        <v>5</v>
      </c>
      <c r="I450" s="206"/>
      <c r="J450" s="207">
        <f>ROUND(I450*H450,2)</f>
        <v>0</v>
      </c>
      <c r="K450" s="203" t="s">
        <v>142</v>
      </c>
      <c r="L450" s="45"/>
      <c r="M450" s="208" t="s">
        <v>19</v>
      </c>
      <c r="N450" s="209" t="s">
        <v>47</v>
      </c>
      <c r="O450" s="85"/>
      <c r="P450" s="210">
        <f>O450*H450</f>
        <v>0</v>
      </c>
      <c r="Q450" s="210">
        <v>0.00183914</v>
      </c>
      <c r="R450" s="210">
        <f>Q450*H450</f>
        <v>0.0091956999999999994</v>
      </c>
      <c r="S450" s="210">
        <v>0</v>
      </c>
      <c r="T450" s="21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2" t="s">
        <v>261</v>
      </c>
      <c r="AT450" s="212" t="s">
        <v>138</v>
      </c>
      <c r="AU450" s="212" t="s">
        <v>144</v>
      </c>
      <c r="AY450" s="18" t="s">
        <v>135</v>
      </c>
      <c r="BE450" s="213">
        <f>IF(N450="základní",J450,0)</f>
        <v>0</v>
      </c>
      <c r="BF450" s="213">
        <f>IF(N450="snížená",J450,0)</f>
        <v>0</v>
      </c>
      <c r="BG450" s="213">
        <f>IF(N450="zákl. přenesená",J450,0)</f>
        <v>0</v>
      </c>
      <c r="BH450" s="213">
        <f>IF(N450="sníž. přenesená",J450,0)</f>
        <v>0</v>
      </c>
      <c r="BI450" s="213">
        <f>IF(N450="nulová",J450,0)</f>
        <v>0</v>
      </c>
      <c r="BJ450" s="18" t="s">
        <v>144</v>
      </c>
      <c r="BK450" s="213">
        <f>ROUND(I450*H450,2)</f>
        <v>0</v>
      </c>
      <c r="BL450" s="18" t="s">
        <v>261</v>
      </c>
      <c r="BM450" s="212" t="s">
        <v>748</v>
      </c>
    </row>
    <row r="451" s="2" customFormat="1">
      <c r="A451" s="39"/>
      <c r="B451" s="40"/>
      <c r="C451" s="41"/>
      <c r="D451" s="214" t="s">
        <v>146</v>
      </c>
      <c r="E451" s="41"/>
      <c r="F451" s="215" t="s">
        <v>749</v>
      </c>
      <c r="G451" s="41"/>
      <c r="H451" s="41"/>
      <c r="I451" s="216"/>
      <c r="J451" s="41"/>
      <c r="K451" s="41"/>
      <c r="L451" s="45"/>
      <c r="M451" s="217"/>
      <c r="N451" s="218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146</v>
      </c>
      <c r="AU451" s="18" t="s">
        <v>144</v>
      </c>
    </row>
    <row r="452" s="2" customFormat="1">
      <c r="A452" s="39"/>
      <c r="B452" s="40"/>
      <c r="C452" s="41"/>
      <c r="D452" s="219" t="s">
        <v>148</v>
      </c>
      <c r="E452" s="41"/>
      <c r="F452" s="220" t="s">
        <v>750</v>
      </c>
      <c r="G452" s="41"/>
      <c r="H452" s="41"/>
      <c r="I452" s="216"/>
      <c r="J452" s="41"/>
      <c r="K452" s="41"/>
      <c r="L452" s="45"/>
      <c r="M452" s="217"/>
      <c r="N452" s="218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148</v>
      </c>
      <c r="AU452" s="18" t="s">
        <v>144</v>
      </c>
    </row>
    <row r="453" s="14" customFormat="1">
      <c r="A453" s="14"/>
      <c r="B453" s="232"/>
      <c r="C453" s="233"/>
      <c r="D453" s="214" t="s">
        <v>150</v>
      </c>
      <c r="E453" s="234" t="s">
        <v>19</v>
      </c>
      <c r="F453" s="235" t="s">
        <v>751</v>
      </c>
      <c r="G453" s="233"/>
      <c r="H453" s="234" t="s">
        <v>19</v>
      </c>
      <c r="I453" s="236"/>
      <c r="J453" s="233"/>
      <c r="K453" s="233"/>
      <c r="L453" s="237"/>
      <c r="M453" s="238"/>
      <c r="N453" s="239"/>
      <c r="O453" s="239"/>
      <c r="P453" s="239"/>
      <c r="Q453" s="239"/>
      <c r="R453" s="239"/>
      <c r="S453" s="239"/>
      <c r="T453" s="24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1" t="s">
        <v>150</v>
      </c>
      <c r="AU453" s="241" t="s">
        <v>144</v>
      </c>
      <c r="AV453" s="14" t="s">
        <v>83</v>
      </c>
      <c r="AW453" s="14" t="s">
        <v>36</v>
      </c>
      <c r="AX453" s="14" t="s">
        <v>75</v>
      </c>
      <c r="AY453" s="241" t="s">
        <v>135</v>
      </c>
    </row>
    <row r="454" s="13" customFormat="1">
      <c r="A454" s="13"/>
      <c r="B454" s="221"/>
      <c r="C454" s="222"/>
      <c r="D454" s="214" t="s">
        <v>150</v>
      </c>
      <c r="E454" s="223" t="s">
        <v>19</v>
      </c>
      <c r="F454" s="224" t="s">
        <v>175</v>
      </c>
      <c r="G454" s="222"/>
      <c r="H454" s="225">
        <v>5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1" t="s">
        <v>150</v>
      </c>
      <c r="AU454" s="231" t="s">
        <v>144</v>
      </c>
      <c r="AV454" s="13" t="s">
        <v>144</v>
      </c>
      <c r="AW454" s="13" t="s">
        <v>36</v>
      </c>
      <c r="AX454" s="13" t="s">
        <v>83</v>
      </c>
      <c r="AY454" s="231" t="s">
        <v>135</v>
      </c>
    </row>
    <row r="455" s="2" customFormat="1" ht="16.5" customHeight="1">
      <c r="A455" s="39"/>
      <c r="B455" s="40"/>
      <c r="C455" s="201" t="s">
        <v>752</v>
      </c>
      <c r="D455" s="201" t="s">
        <v>138</v>
      </c>
      <c r="E455" s="202" t="s">
        <v>753</v>
      </c>
      <c r="F455" s="203" t="s">
        <v>754</v>
      </c>
      <c r="G455" s="204" t="s">
        <v>306</v>
      </c>
      <c r="H455" s="205">
        <v>0.56499999999999995</v>
      </c>
      <c r="I455" s="206"/>
      <c r="J455" s="207">
        <f>ROUND(I455*H455,2)</f>
        <v>0</v>
      </c>
      <c r="K455" s="203" t="s">
        <v>142</v>
      </c>
      <c r="L455" s="45"/>
      <c r="M455" s="208" t="s">
        <v>19</v>
      </c>
      <c r="N455" s="209" t="s">
        <v>47</v>
      </c>
      <c r="O455" s="85"/>
      <c r="P455" s="210">
        <f>O455*H455</f>
        <v>0</v>
      </c>
      <c r="Q455" s="210">
        <v>0</v>
      </c>
      <c r="R455" s="210">
        <f>Q455*H455</f>
        <v>0</v>
      </c>
      <c r="S455" s="210">
        <v>0</v>
      </c>
      <c r="T455" s="21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2" t="s">
        <v>261</v>
      </c>
      <c r="AT455" s="212" t="s">
        <v>138</v>
      </c>
      <c r="AU455" s="212" t="s">
        <v>144</v>
      </c>
      <c r="AY455" s="18" t="s">
        <v>135</v>
      </c>
      <c r="BE455" s="213">
        <f>IF(N455="základní",J455,0)</f>
        <v>0</v>
      </c>
      <c r="BF455" s="213">
        <f>IF(N455="snížená",J455,0)</f>
        <v>0</v>
      </c>
      <c r="BG455" s="213">
        <f>IF(N455="zákl. přenesená",J455,0)</f>
        <v>0</v>
      </c>
      <c r="BH455" s="213">
        <f>IF(N455="sníž. přenesená",J455,0)</f>
        <v>0</v>
      </c>
      <c r="BI455" s="213">
        <f>IF(N455="nulová",J455,0)</f>
        <v>0</v>
      </c>
      <c r="BJ455" s="18" t="s">
        <v>144</v>
      </c>
      <c r="BK455" s="213">
        <f>ROUND(I455*H455,2)</f>
        <v>0</v>
      </c>
      <c r="BL455" s="18" t="s">
        <v>261</v>
      </c>
      <c r="BM455" s="212" t="s">
        <v>755</v>
      </c>
    </row>
    <row r="456" s="2" customFormat="1">
      <c r="A456" s="39"/>
      <c r="B456" s="40"/>
      <c r="C456" s="41"/>
      <c r="D456" s="214" t="s">
        <v>146</v>
      </c>
      <c r="E456" s="41"/>
      <c r="F456" s="215" t="s">
        <v>756</v>
      </c>
      <c r="G456" s="41"/>
      <c r="H456" s="41"/>
      <c r="I456" s="216"/>
      <c r="J456" s="41"/>
      <c r="K456" s="41"/>
      <c r="L456" s="45"/>
      <c r="M456" s="217"/>
      <c r="N456" s="218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146</v>
      </c>
      <c r="AU456" s="18" t="s">
        <v>144</v>
      </c>
    </row>
    <row r="457" s="2" customFormat="1">
      <c r="A457" s="39"/>
      <c r="B457" s="40"/>
      <c r="C457" s="41"/>
      <c r="D457" s="219" t="s">
        <v>148</v>
      </c>
      <c r="E457" s="41"/>
      <c r="F457" s="220" t="s">
        <v>757</v>
      </c>
      <c r="G457" s="41"/>
      <c r="H457" s="41"/>
      <c r="I457" s="216"/>
      <c r="J457" s="41"/>
      <c r="K457" s="41"/>
      <c r="L457" s="45"/>
      <c r="M457" s="217"/>
      <c r="N457" s="218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148</v>
      </c>
      <c r="AU457" s="18" t="s">
        <v>144</v>
      </c>
    </row>
    <row r="458" s="12" customFormat="1" ht="22.8" customHeight="1">
      <c r="A458" s="12"/>
      <c r="B458" s="185"/>
      <c r="C458" s="186"/>
      <c r="D458" s="187" t="s">
        <v>74</v>
      </c>
      <c r="E458" s="199" t="s">
        <v>758</v>
      </c>
      <c r="F458" s="199" t="s">
        <v>759</v>
      </c>
      <c r="G458" s="186"/>
      <c r="H458" s="186"/>
      <c r="I458" s="189"/>
      <c r="J458" s="200">
        <f>BK458</f>
        <v>0</v>
      </c>
      <c r="K458" s="186"/>
      <c r="L458" s="191"/>
      <c r="M458" s="192"/>
      <c r="N458" s="193"/>
      <c r="O458" s="193"/>
      <c r="P458" s="194">
        <f>SUM(P459:P464)</f>
        <v>0</v>
      </c>
      <c r="Q458" s="193"/>
      <c r="R458" s="194">
        <f>SUM(R459:R464)</f>
        <v>0.045999999999999999</v>
      </c>
      <c r="S458" s="193"/>
      <c r="T458" s="195">
        <f>SUM(T459:T464)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96" t="s">
        <v>144</v>
      </c>
      <c r="AT458" s="197" t="s">
        <v>74</v>
      </c>
      <c r="AU458" s="197" t="s">
        <v>83</v>
      </c>
      <c r="AY458" s="196" t="s">
        <v>135</v>
      </c>
      <c r="BK458" s="198">
        <f>SUM(BK459:BK464)</f>
        <v>0</v>
      </c>
    </row>
    <row r="459" s="2" customFormat="1" ht="16.5" customHeight="1">
      <c r="A459" s="39"/>
      <c r="B459" s="40"/>
      <c r="C459" s="201" t="s">
        <v>760</v>
      </c>
      <c r="D459" s="201" t="s">
        <v>138</v>
      </c>
      <c r="E459" s="202" t="s">
        <v>761</v>
      </c>
      <c r="F459" s="203" t="s">
        <v>762</v>
      </c>
      <c r="G459" s="204" t="s">
        <v>667</v>
      </c>
      <c r="H459" s="205">
        <v>5</v>
      </c>
      <c r="I459" s="206"/>
      <c r="J459" s="207">
        <f>ROUND(I459*H459,2)</f>
        <v>0</v>
      </c>
      <c r="K459" s="203" t="s">
        <v>142</v>
      </c>
      <c r="L459" s="45"/>
      <c r="M459" s="208" t="s">
        <v>19</v>
      </c>
      <c r="N459" s="209" t="s">
        <v>47</v>
      </c>
      <c r="O459" s="85"/>
      <c r="P459" s="210">
        <f>O459*H459</f>
        <v>0</v>
      </c>
      <c r="Q459" s="210">
        <v>0.0091999999999999998</v>
      </c>
      <c r="R459" s="210">
        <f>Q459*H459</f>
        <v>0.045999999999999999</v>
      </c>
      <c r="S459" s="210">
        <v>0</v>
      </c>
      <c r="T459" s="21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2" t="s">
        <v>261</v>
      </c>
      <c r="AT459" s="212" t="s">
        <v>138</v>
      </c>
      <c r="AU459" s="212" t="s">
        <v>144</v>
      </c>
      <c r="AY459" s="18" t="s">
        <v>135</v>
      </c>
      <c r="BE459" s="213">
        <f>IF(N459="základní",J459,0)</f>
        <v>0</v>
      </c>
      <c r="BF459" s="213">
        <f>IF(N459="snížená",J459,0)</f>
        <v>0</v>
      </c>
      <c r="BG459" s="213">
        <f>IF(N459="zákl. přenesená",J459,0)</f>
        <v>0</v>
      </c>
      <c r="BH459" s="213">
        <f>IF(N459="sníž. přenesená",J459,0)</f>
        <v>0</v>
      </c>
      <c r="BI459" s="213">
        <f>IF(N459="nulová",J459,0)</f>
        <v>0</v>
      </c>
      <c r="BJ459" s="18" t="s">
        <v>144</v>
      </c>
      <c r="BK459" s="213">
        <f>ROUND(I459*H459,2)</f>
        <v>0</v>
      </c>
      <c r="BL459" s="18" t="s">
        <v>261</v>
      </c>
      <c r="BM459" s="212" t="s">
        <v>763</v>
      </c>
    </row>
    <row r="460" s="2" customFormat="1">
      <c r="A460" s="39"/>
      <c r="B460" s="40"/>
      <c r="C460" s="41"/>
      <c r="D460" s="214" t="s">
        <v>146</v>
      </c>
      <c r="E460" s="41"/>
      <c r="F460" s="215" t="s">
        <v>764</v>
      </c>
      <c r="G460" s="41"/>
      <c r="H460" s="41"/>
      <c r="I460" s="216"/>
      <c r="J460" s="41"/>
      <c r="K460" s="41"/>
      <c r="L460" s="45"/>
      <c r="M460" s="217"/>
      <c r="N460" s="218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146</v>
      </c>
      <c r="AU460" s="18" t="s">
        <v>144</v>
      </c>
    </row>
    <row r="461" s="2" customFormat="1">
      <c r="A461" s="39"/>
      <c r="B461" s="40"/>
      <c r="C461" s="41"/>
      <c r="D461" s="219" t="s">
        <v>148</v>
      </c>
      <c r="E461" s="41"/>
      <c r="F461" s="220" t="s">
        <v>765</v>
      </c>
      <c r="G461" s="41"/>
      <c r="H461" s="41"/>
      <c r="I461" s="216"/>
      <c r="J461" s="41"/>
      <c r="K461" s="41"/>
      <c r="L461" s="45"/>
      <c r="M461" s="217"/>
      <c r="N461" s="218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148</v>
      </c>
      <c r="AU461" s="18" t="s">
        <v>144</v>
      </c>
    </row>
    <row r="462" s="2" customFormat="1" ht="16.5" customHeight="1">
      <c r="A462" s="39"/>
      <c r="B462" s="40"/>
      <c r="C462" s="201" t="s">
        <v>766</v>
      </c>
      <c r="D462" s="201" t="s">
        <v>138</v>
      </c>
      <c r="E462" s="202" t="s">
        <v>767</v>
      </c>
      <c r="F462" s="203" t="s">
        <v>768</v>
      </c>
      <c r="G462" s="204" t="s">
        <v>306</v>
      </c>
      <c r="H462" s="205">
        <v>0.045999999999999999</v>
      </c>
      <c r="I462" s="206"/>
      <c r="J462" s="207">
        <f>ROUND(I462*H462,2)</f>
        <v>0</v>
      </c>
      <c r="K462" s="203" t="s">
        <v>142</v>
      </c>
      <c r="L462" s="45"/>
      <c r="M462" s="208" t="s">
        <v>19</v>
      </c>
      <c r="N462" s="209" t="s">
        <v>47</v>
      </c>
      <c r="O462" s="85"/>
      <c r="P462" s="210">
        <f>O462*H462</f>
        <v>0</v>
      </c>
      <c r="Q462" s="210">
        <v>0</v>
      </c>
      <c r="R462" s="210">
        <f>Q462*H462</f>
        <v>0</v>
      </c>
      <c r="S462" s="210">
        <v>0</v>
      </c>
      <c r="T462" s="21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2" t="s">
        <v>261</v>
      </c>
      <c r="AT462" s="212" t="s">
        <v>138</v>
      </c>
      <c r="AU462" s="212" t="s">
        <v>144</v>
      </c>
      <c r="AY462" s="18" t="s">
        <v>135</v>
      </c>
      <c r="BE462" s="213">
        <f>IF(N462="základní",J462,0)</f>
        <v>0</v>
      </c>
      <c r="BF462" s="213">
        <f>IF(N462="snížená",J462,0)</f>
        <v>0</v>
      </c>
      <c r="BG462" s="213">
        <f>IF(N462="zákl. přenesená",J462,0)</f>
        <v>0</v>
      </c>
      <c r="BH462" s="213">
        <f>IF(N462="sníž. přenesená",J462,0)</f>
        <v>0</v>
      </c>
      <c r="BI462" s="213">
        <f>IF(N462="nulová",J462,0)</f>
        <v>0</v>
      </c>
      <c r="BJ462" s="18" t="s">
        <v>144</v>
      </c>
      <c r="BK462" s="213">
        <f>ROUND(I462*H462,2)</f>
        <v>0</v>
      </c>
      <c r="BL462" s="18" t="s">
        <v>261</v>
      </c>
      <c r="BM462" s="212" t="s">
        <v>769</v>
      </c>
    </row>
    <row r="463" s="2" customFormat="1">
      <c r="A463" s="39"/>
      <c r="B463" s="40"/>
      <c r="C463" s="41"/>
      <c r="D463" s="214" t="s">
        <v>146</v>
      </c>
      <c r="E463" s="41"/>
      <c r="F463" s="215" t="s">
        <v>770</v>
      </c>
      <c r="G463" s="41"/>
      <c r="H463" s="41"/>
      <c r="I463" s="216"/>
      <c r="J463" s="41"/>
      <c r="K463" s="41"/>
      <c r="L463" s="45"/>
      <c r="M463" s="217"/>
      <c r="N463" s="218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146</v>
      </c>
      <c r="AU463" s="18" t="s">
        <v>144</v>
      </c>
    </row>
    <row r="464" s="2" customFormat="1">
      <c r="A464" s="39"/>
      <c r="B464" s="40"/>
      <c r="C464" s="41"/>
      <c r="D464" s="219" t="s">
        <v>148</v>
      </c>
      <c r="E464" s="41"/>
      <c r="F464" s="220" t="s">
        <v>771</v>
      </c>
      <c r="G464" s="41"/>
      <c r="H464" s="41"/>
      <c r="I464" s="216"/>
      <c r="J464" s="41"/>
      <c r="K464" s="41"/>
      <c r="L464" s="45"/>
      <c r="M464" s="217"/>
      <c r="N464" s="218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144</v>
      </c>
    </row>
    <row r="465" s="12" customFormat="1" ht="22.8" customHeight="1">
      <c r="A465" s="12"/>
      <c r="B465" s="185"/>
      <c r="C465" s="186"/>
      <c r="D465" s="187" t="s">
        <v>74</v>
      </c>
      <c r="E465" s="199" t="s">
        <v>772</v>
      </c>
      <c r="F465" s="199" t="s">
        <v>773</v>
      </c>
      <c r="G465" s="186"/>
      <c r="H465" s="186"/>
      <c r="I465" s="189"/>
      <c r="J465" s="200">
        <f>BK465</f>
        <v>0</v>
      </c>
      <c r="K465" s="186"/>
      <c r="L465" s="191"/>
      <c r="M465" s="192"/>
      <c r="N465" s="193"/>
      <c r="O465" s="193"/>
      <c r="P465" s="194">
        <f>SUM(P466:P491)</f>
        <v>0</v>
      </c>
      <c r="Q465" s="193"/>
      <c r="R465" s="194">
        <f>SUM(R466:R491)</f>
        <v>0.074001126500000014</v>
      </c>
      <c r="S465" s="193"/>
      <c r="T465" s="195">
        <f>SUM(T466:T491)</f>
        <v>0.42569999999999997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96" t="s">
        <v>144</v>
      </c>
      <c r="AT465" s="197" t="s">
        <v>74</v>
      </c>
      <c r="AU465" s="197" t="s">
        <v>83</v>
      </c>
      <c r="AY465" s="196" t="s">
        <v>135</v>
      </c>
      <c r="BK465" s="198">
        <f>SUM(BK466:BK491)</f>
        <v>0</v>
      </c>
    </row>
    <row r="466" s="2" customFormat="1" ht="16.5" customHeight="1">
      <c r="A466" s="39"/>
      <c r="B466" s="40"/>
      <c r="C466" s="201" t="s">
        <v>774</v>
      </c>
      <c r="D466" s="201" t="s">
        <v>138</v>
      </c>
      <c r="E466" s="202" t="s">
        <v>775</v>
      </c>
      <c r="F466" s="203" t="s">
        <v>776</v>
      </c>
      <c r="G466" s="204" t="s">
        <v>203</v>
      </c>
      <c r="H466" s="205">
        <v>90</v>
      </c>
      <c r="I466" s="206"/>
      <c r="J466" s="207">
        <f>ROUND(I466*H466,2)</f>
        <v>0</v>
      </c>
      <c r="K466" s="203" t="s">
        <v>142</v>
      </c>
      <c r="L466" s="45"/>
      <c r="M466" s="208" t="s">
        <v>19</v>
      </c>
      <c r="N466" s="209" t="s">
        <v>47</v>
      </c>
      <c r="O466" s="85"/>
      <c r="P466" s="210">
        <f>O466*H466</f>
        <v>0</v>
      </c>
      <c r="Q466" s="210">
        <v>5.1999999999999997E-05</v>
      </c>
      <c r="R466" s="210">
        <f>Q466*H466</f>
        <v>0.0046800000000000001</v>
      </c>
      <c r="S466" s="210">
        <v>0.0047299999999999998</v>
      </c>
      <c r="T466" s="211">
        <f>S466*H466</f>
        <v>0.42569999999999997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2" t="s">
        <v>261</v>
      </c>
      <c r="AT466" s="212" t="s">
        <v>138</v>
      </c>
      <c r="AU466" s="212" t="s">
        <v>144</v>
      </c>
      <c r="AY466" s="18" t="s">
        <v>135</v>
      </c>
      <c r="BE466" s="213">
        <f>IF(N466="základní",J466,0)</f>
        <v>0</v>
      </c>
      <c r="BF466" s="213">
        <f>IF(N466="snížená",J466,0)</f>
        <v>0</v>
      </c>
      <c r="BG466" s="213">
        <f>IF(N466="zákl. přenesená",J466,0)</f>
        <v>0</v>
      </c>
      <c r="BH466" s="213">
        <f>IF(N466="sníž. přenesená",J466,0)</f>
        <v>0</v>
      </c>
      <c r="BI466" s="213">
        <f>IF(N466="nulová",J466,0)</f>
        <v>0</v>
      </c>
      <c r="BJ466" s="18" t="s">
        <v>144</v>
      </c>
      <c r="BK466" s="213">
        <f>ROUND(I466*H466,2)</f>
        <v>0</v>
      </c>
      <c r="BL466" s="18" t="s">
        <v>261</v>
      </c>
      <c r="BM466" s="212" t="s">
        <v>777</v>
      </c>
    </row>
    <row r="467" s="2" customFormat="1">
      <c r="A467" s="39"/>
      <c r="B467" s="40"/>
      <c r="C467" s="41"/>
      <c r="D467" s="214" t="s">
        <v>146</v>
      </c>
      <c r="E467" s="41"/>
      <c r="F467" s="215" t="s">
        <v>778</v>
      </c>
      <c r="G467" s="41"/>
      <c r="H467" s="41"/>
      <c r="I467" s="216"/>
      <c r="J467" s="41"/>
      <c r="K467" s="41"/>
      <c r="L467" s="45"/>
      <c r="M467" s="217"/>
      <c r="N467" s="218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146</v>
      </c>
      <c r="AU467" s="18" t="s">
        <v>144</v>
      </c>
    </row>
    <row r="468" s="2" customFormat="1">
      <c r="A468" s="39"/>
      <c r="B468" s="40"/>
      <c r="C468" s="41"/>
      <c r="D468" s="219" t="s">
        <v>148</v>
      </c>
      <c r="E468" s="41"/>
      <c r="F468" s="220" t="s">
        <v>779</v>
      </c>
      <c r="G468" s="41"/>
      <c r="H468" s="41"/>
      <c r="I468" s="216"/>
      <c r="J468" s="41"/>
      <c r="K468" s="41"/>
      <c r="L468" s="45"/>
      <c r="M468" s="217"/>
      <c r="N468" s="218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148</v>
      </c>
      <c r="AU468" s="18" t="s">
        <v>144</v>
      </c>
    </row>
    <row r="469" s="2" customFormat="1" ht="16.5" customHeight="1">
      <c r="A469" s="39"/>
      <c r="B469" s="40"/>
      <c r="C469" s="201" t="s">
        <v>780</v>
      </c>
      <c r="D469" s="201" t="s">
        <v>138</v>
      </c>
      <c r="E469" s="202" t="s">
        <v>781</v>
      </c>
      <c r="F469" s="203" t="s">
        <v>782</v>
      </c>
      <c r="G469" s="204" t="s">
        <v>203</v>
      </c>
      <c r="H469" s="205">
        <v>69.900000000000006</v>
      </c>
      <c r="I469" s="206"/>
      <c r="J469" s="207">
        <f>ROUND(I469*H469,2)</f>
        <v>0</v>
      </c>
      <c r="K469" s="203" t="s">
        <v>142</v>
      </c>
      <c r="L469" s="45"/>
      <c r="M469" s="208" t="s">
        <v>19</v>
      </c>
      <c r="N469" s="209" t="s">
        <v>47</v>
      </c>
      <c r="O469" s="85"/>
      <c r="P469" s="210">
        <f>O469*H469</f>
        <v>0</v>
      </c>
      <c r="Q469" s="210">
        <v>0.00055323500000000001</v>
      </c>
      <c r="R469" s="210">
        <f>Q469*H469</f>
        <v>0.038671126500000007</v>
      </c>
      <c r="S469" s="210">
        <v>0</v>
      </c>
      <c r="T469" s="21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2" t="s">
        <v>261</v>
      </c>
      <c r="AT469" s="212" t="s">
        <v>138</v>
      </c>
      <c r="AU469" s="212" t="s">
        <v>144</v>
      </c>
      <c r="AY469" s="18" t="s">
        <v>135</v>
      </c>
      <c r="BE469" s="213">
        <f>IF(N469="základní",J469,0)</f>
        <v>0</v>
      </c>
      <c r="BF469" s="213">
        <f>IF(N469="snížená",J469,0)</f>
        <v>0</v>
      </c>
      <c r="BG469" s="213">
        <f>IF(N469="zákl. přenesená",J469,0)</f>
        <v>0</v>
      </c>
      <c r="BH469" s="213">
        <f>IF(N469="sníž. přenesená",J469,0)</f>
        <v>0</v>
      </c>
      <c r="BI469" s="213">
        <f>IF(N469="nulová",J469,0)</f>
        <v>0</v>
      </c>
      <c r="BJ469" s="18" t="s">
        <v>144</v>
      </c>
      <c r="BK469" s="213">
        <f>ROUND(I469*H469,2)</f>
        <v>0</v>
      </c>
      <c r="BL469" s="18" t="s">
        <v>261</v>
      </c>
      <c r="BM469" s="212" t="s">
        <v>783</v>
      </c>
    </row>
    <row r="470" s="2" customFormat="1">
      <c r="A470" s="39"/>
      <c r="B470" s="40"/>
      <c r="C470" s="41"/>
      <c r="D470" s="214" t="s">
        <v>146</v>
      </c>
      <c r="E470" s="41"/>
      <c r="F470" s="215" t="s">
        <v>784</v>
      </c>
      <c r="G470" s="41"/>
      <c r="H470" s="41"/>
      <c r="I470" s="216"/>
      <c r="J470" s="41"/>
      <c r="K470" s="41"/>
      <c r="L470" s="45"/>
      <c r="M470" s="217"/>
      <c r="N470" s="218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146</v>
      </c>
      <c r="AU470" s="18" t="s">
        <v>144</v>
      </c>
    </row>
    <row r="471" s="2" customFormat="1">
      <c r="A471" s="39"/>
      <c r="B471" s="40"/>
      <c r="C471" s="41"/>
      <c r="D471" s="219" t="s">
        <v>148</v>
      </c>
      <c r="E471" s="41"/>
      <c r="F471" s="220" t="s">
        <v>785</v>
      </c>
      <c r="G471" s="41"/>
      <c r="H471" s="41"/>
      <c r="I471" s="216"/>
      <c r="J471" s="41"/>
      <c r="K471" s="41"/>
      <c r="L471" s="45"/>
      <c r="M471" s="217"/>
      <c r="N471" s="218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144</v>
      </c>
    </row>
    <row r="472" s="2" customFormat="1" ht="16.5" customHeight="1">
      <c r="A472" s="39"/>
      <c r="B472" s="40"/>
      <c r="C472" s="201" t="s">
        <v>786</v>
      </c>
      <c r="D472" s="201" t="s">
        <v>138</v>
      </c>
      <c r="E472" s="202" t="s">
        <v>787</v>
      </c>
      <c r="F472" s="203" t="s">
        <v>788</v>
      </c>
      <c r="G472" s="204" t="s">
        <v>141</v>
      </c>
      <c r="H472" s="205">
        <v>10</v>
      </c>
      <c r="I472" s="206"/>
      <c r="J472" s="207">
        <f>ROUND(I472*H472,2)</f>
        <v>0</v>
      </c>
      <c r="K472" s="203" t="s">
        <v>19</v>
      </c>
      <c r="L472" s="45"/>
      <c r="M472" s="208" t="s">
        <v>19</v>
      </c>
      <c r="N472" s="209" t="s">
        <v>47</v>
      </c>
      <c r="O472" s="85"/>
      <c r="P472" s="210">
        <f>O472*H472</f>
        <v>0</v>
      </c>
      <c r="Q472" s="210">
        <v>0.00068999999999999997</v>
      </c>
      <c r="R472" s="210">
        <f>Q472*H472</f>
        <v>0.0068999999999999999</v>
      </c>
      <c r="S472" s="210">
        <v>0</v>
      </c>
      <c r="T472" s="211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2" t="s">
        <v>261</v>
      </c>
      <c r="AT472" s="212" t="s">
        <v>138</v>
      </c>
      <c r="AU472" s="212" t="s">
        <v>144</v>
      </c>
      <c r="AY472" s="18" t="s">
        <v>135</v>
      </c>
      <c r="BE472" s="213">
        <f>IF(N472="základní",J472,0)</f>
        <v>0</v>
      </c>
      <c r="BF472" s="213">
        <f>IF(N472="snížená",J472,0)</f>
        <v>0</v>
      </c>
      <c r="BG472" s="213">
        <f>IF(N472="zákl. přenesená",J472,0)</f>
        <v>0</v>
      </c>
      <c r="BH472" s="213">
        <f>IF(N472="sníž. přenesená",J472,0)</f>
        <v>0</v>
      </c>
      <c r="BI472" s="213">
        <f>IF(N472="nulová",J472,0)</f>
        <v>0</v>
      </c>
      <c r="BJ472" s="18" t="s">
        <v>144</v>
      </c>
      <c r="BK472" s="213">
        <f>ROUND(I472*H472,2)</f>
        <v>0</v>
      </c>
      <c r="BL472" s="18" t="s">
        <v>261</v>
      </c>
      <c r="BM472" s="212" t="s">
        <v>789</v>
      </c>
    </row>
    <row r="473" s="2" customFormat="1">
      <c r="A473" s="39"/>
      <c r="B473" s="40"/>
      <c r="C473" s="41"/>
      <c r="D473" s="214" t="s">
        <v>146</v>
      </c>
      <c r="E473" s="41"/>
      <c r="F473" s="215" t="s">
        <v>790</v>
      </c>
      <c r="G473" s="41"/>
      <c r="H473" s="41"/>
      <c r="I473" s="216"/>
      <c r="J473" s="41"/>
      <c r="K473" s="41"/>
      <c r="L473" s="45"/>
      <c r="M473" s="217"/>
      <c r="N473" s="218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146</v>
      </c>
      <c r="AU473" s="18" t="s">
        <v>144</v>
      </c>
    </row>
    <row r="474" s="2" customFormat="1" ht="16.5" customHeight="1">
      <c r="A474" s="39"/>
      <c r="B474" s="40"/>
      <c r="C474" s="201" t="s">
        <v>791</v>
      </c>
      <c r="D474" s="201" t="s">
        <v>138</v>
      </c>
      <c r="E474" s="202" t="s">
        <v>792</v>
      </c>
      <c r="F474" s="203" t="s">
        <v>788</v>
      </c>
      <c r="G474" s="204" t="s">
        <v>141</v>
      </c>
      <c r="H474" s="205">
        <v>10</v>
      </c>
      <c r="I474" s="206"/>
      <c r="J474" s="207">
        <f>ROUND(I474*H474,2)</f>
        <v>0</v>
      </c>
      <c r="K474" s="203" t="s">
        <v>19</v>
      </c>
      <c r="L474" s="45"/>
      <c r="M474" s="208" t="s">
        <v>19</v>
      </c>
      <c r="N474" s="209" t="s">
        <v>47</v>
      </c>
      <c r="O474" s="85"/>
      <c r="P474" s="210">
        <f>O474*H474</f>
        <v>0</v>
      </c>
      <c r="Q474" s="210">
        <v>0.00068999999999999997</v>
      </c>
      <c r="R474" s="210">
        <f>Q474*H474</f>
        <v>0.0068999999999999999</v>
      </c>
      <c r="S474" s="210">
        <v>0</v>
      </c>
      <c r="T474" s="21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2" t="s">
        <v>261</v>
      </c>
      <c r="AT474" s="212" t="s">
        <v>138</v>
      </c>
      <c r="AU474" s="212" t="s">
        <v>144</v>
      </c>
      <c r="AY474" s="18" t="s">
        <v>135</v>
      </c>
      <c r="BE474" s="213">
        <f>IF(N474="základní",J474,0)</f>
        <v>0</v>
      </c>
      <c r="BF474" s="213">
        <f>IF(N474="snížená",J474,0)</f>
        <v>0</v>
      </c>
      <c r="BG474" s="213">
        <f>IF(N474="zákl. přenesená",J474,0)</f>
        <v>0</v>
      </c>
      <c r="BH474" s="213">
        <f>IF(N474="sníž. přenesená",J474,0)</f>
        <v>0</v>
      </c>
      <c r="BI474" s="213">
        <f>IF(N474="nulová",J474,0)</f>
        <v>0</v>
      </c>
      <c r="BJ474" s="18" t="s">
        <v>144</v>
      </c>
      <c r="BK474" s="213">
        <f>ROUND(I474*H474,2)</f>
        <v>0</v>
      </c>
      <c r="BL474" s="18" t="s">
        <v>261</v>
      </c>
      <c r="BM474" s="212" t="s">
        <v>793</v>
      </c>
    </row>
    <row r="475" s="2" customFormat="1">
      <c r="A475" s="39"/>
      <c r="B475" s="40"/>
      <c r="C475" s="41"/>
      <c r="D475" s="214" t="s">
        <v>146</v>
      </c>
      <c r="E475" s="41"/>
      <c r="F475" s="215" t="s">
        <v>794</v>
      </c>
      <c r="G475" s="41"/>
      <c r="H475" s="41"/>
      <c r="I475" s="216"/>
      <c r="J475" s="41"/>
      <c r="K475" s="41"/>
      <c r="L475" s="45"/>
      <c r="M475" s="217"/>
      <c r="N475" s="218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146</v>
      </c>
      <c r="AU475" s="18" t="s">
        <v>144</v>
      </c>
    </row>
    <row r="476" s="2" customFormat="1" ht="16.5" customHeight="1">
      <c r="A476" s="39"/>
      <c r="B476" s="40"/>
      <c r="C476" s="201" t="s">
        <v>795</v>
      </c>
      <c r="D476" s="201" t="s">
        <v>138</v>
      </c>
      <c r="E476" s="202" t="s">
        <v>796</v>
      </c>
      <c r="F476" s="203" t="s">
        <v>797</v>
      </c>
      <c r="G476" s="204" t="s">
        <v>141</v>
      </c>
      <c r="H476" s="205">
        <v>10</v>
      </c>
      <c r="I476" s="206"/>
      <c r="J476" s="207">
        <f>ROUND(I476*H476,2)</f>
        <v>0</v>
      </c>
      <c r="K476" s="203" t="s">
        <v>19</v>
      </c>
      <c r="L476" s="45"/>
      <c r="M476" s="208" t="s">
        <v>19</v>
      </c>
      <c r="N476" s="209" t="s">
        <v>47</v>
      </c>
      <c r="O476" s="85"/>
      <c r="P476" s="210">
        <f>O476*H476</f>
        <v>0</v>
      </c>
      <c r="Q476" s="210">
        <v>0.00068999999999999997</v>
      </c>
      <c r="R476" s="210">
        <f>Q476*H476</f>
        <v>0.0068999999999999999</v>
      </c>
      <c r="S476" s="210">
        <v>0</v>
      </c>
      <c r="T476" s="21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2" t="s">
        <v>261</v>
      </c>
      <c r="AT476" s="212" t="s">
        <v>138</v>
      </c>
      <c r="AU476" s="212" t="s">
        <v>144</v>
      </c>
      <c r="AY476" s="18" t="s">
        <v>135</v>
      </c>
      <c r="BE476" s="213">
        <f>IF(N476="základní",J476,0)</f>
        <v>0</v>
      </c>
      <c r="BF476" s="213">
        <f>IF(N476="snížená",J476,0)</f>
        <v>0</v>
      </c>
      <c r="BG476" s="213">
        <f>IF(N476="zákl. přenesená",J476,0)</f>
        <v>0</v>
      </c>
      <c r="BH476" s="213">
        <f>IF(N476="sníž. přenesená",J476,0)</f>
        <v>0</v>
      </c>
      <c r="BI476" s="213">
        <f>IF(N476="nulová",J476,0)</f>
        <v>0</v>
      </c>
      <c r="BJ476" s="18" t="s">
        <v>144</v>
      </c>
      <c r="BK476" s="213">
        <f>ROUND(I476*H476,2)</f>
        <v>0</v>
      </c>
      <c r="BL476" s="18" t="s">
        <v>261</v>
      </c>
      <c r="BM476" s="212" t="s">
        <v>798</v>
      </c>
    </row>
    <row r="477" s="2" customFormat="1">
      <c r="A477" s="39"/>
      <c r="B477" s="40"/>
      <c r="C477" s="41"/>
      <c r="D477" s="214" t="s">
        <v>146</v>
      </c>
      <c r="E477" s="41"/>
      <c r="F477" s="215" t="s">
        <v>797</v>
      </c>
      <c r="G477" s="41"/>
      <c r="H477" s="41"/>
      <c r="I477" s="216"/>
      <c r="J477" s="41"/>
      <c r="K477" s="41"/>
      <c r="L477" s="45"/>
      <c r="M477" s="217"/>
      <c r="N477" s="218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146</v>
      </c>
      <c r="AU477" s="18" t="s">
        <v>144</v>
      </c>
    </row>
    <row r="478" s="2" customFormat="1" ht="16.5" customHeight="1">
      <c r="A478" s="39"/>
      <c r="B478" s="40"/>
      <c r="C478" s="201" t="s">
        <v>799</v>
      </c>
      <c r="D478" s="201" t="s">
        <v>138</v>
      </c>
      <c r="E478" s="202" t="s">
        <v>800</v>
      </c>
      <c r="F478" s="203" t="s">
        <v>801</v>
      </c>
      <c r="G478" s="204" t="s">
        <v>141</v>
      </c>
      <c r="H478" s="205">
        <v>5</v>
      </c>
      <c r="I478" s="206"/>
      <c r="J478" s="207">
        <f>ROUND(I478*H478,2)</f>
        <v>0</v>
      </c>
      <c r="K478" s="203" t="s">
        <v>19</v>
      </c>
      <c r="L478" s="45"/>
      <c r="M478" s="208" t="s">
        <v>19</v>
      </c>
      <c r="N478" s="209" t="s">
        <v>47</v>
      </c>
      <c r="O478" s="85"/>
      <c r="P478" s="210">
        <f>O478*H478</f>
        <v>0</v>
      </c>
      <c r="Q478" s="210">
        <v>0.00068999999999999997</v>
      </c>
      <c r="R478" s="210">
        <f>Q478*H478</f>
        <v>0.0034499999999999999</v>
      </c>
      <c r="S478" s="210">
        <v>0</v>
      </c>
      <c r="T478" s="21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2" t="s">
        <v>261</v>
      </c>
      <c r="AT478" s="212" t="s">
        <v>138</v>
      </c>
      <c r="AU478" s="212" t="s">
        <v>144</v>
      </c>
      <c r="AY478" s="18" t="s">
        <v>135</v>
      </c>
      <c r="BE478" s="213">
        <f>IF(N478="základní",J478,0)</f>
        <v>0</v>
      </c>
      <c r="BF478" s="213">
        <f>IF(N478="snížená",J478,0)</f>
        <v>0</v>
      </c>
      <c r="BG478" s="213">
        <f>IF(N478="zákl. přenesená",J478,0)</f>
        <v>0</v>
      </c>
      <c r="BH478" s="213">
        <f>IF(N478="sníž. přenesená",J478,0)</f>
        <v>0</v>
      </c>
      <c r="BI478" s="213">
        <f>IF(N478="nulová",J478,0)</f>
        <v>0</v>
      </c>
      <c r="BJ478" s="18" t="s">
        <v>144</v>
      </c>
      <c r="BK478" s="213">
        <f>ROUND(I478*H478,2)</f>
        <v>0</v>
      </c>
      <c r="BL478" s="18" t="s">
        <v>261</v>
      </c>
      <c r="BM478" s="212" t="s">
        <v>802</v>
      </c>
    </row>
    <row r="479" s="2" customFormat="1">
      <c r="A479" s="39"/>
      <c r="B479" s="40"/>
      <c r="C479" s="41"/>
      <c r="D479" s="214" t="s">
        <v>146</v>
      </c>
      <c r="E479" s="41"/>
      <c r="F479" s="215" t="s">
        <v>801</v>
      </c>
      <c r="G479" s="41"/>
      <c r="H479" s="41"/>
      <c r="I479" s="216"/>
      <c r="J479" s="41"/>
      <c r="K479" s="41"/>
      <c r="L479" s="45"/>
      <c r="M479" s="217"/>
      <c r="N479" s="218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146</v>
      </c>
      <c r="AU479" s="18" t="s">
        <v>144</v>
      </c>
    </row>
    <row r="480" s="2" customFormat="1" ht="16.5" customHeight="1">
      <c r="A480" s="39"/>
      <c r="B480" s="40"/>
      <c r="C480" s="201" t="s">
        <v>803</v>
      </c>
      <c r="D480" s="201" t="s">
        <v>138</v>
      </c>
      <c r="E480" s="202" t="s">
        <v>804</v>
      </c>
      <c r="F480" s="203" t="s">
        <v>805</v>
      </c>
      <c r="G480" s="204" t="s">
        <v>203</v>
      </c>
      <c r="H480" s="205">
        <v>69.599999999999994</v>
      </c>
      <c r="I480" s="206"/>
      <c r="J480" s="207">
        <f>ROUND(I480*H480,2)</f>
        <v>0</v>
      </c>
      <c r="K480" s="203" t="s">
        <v>142</v>
      </c>
      <c r="L480" s="45"/>
      <c r="M480" s="208" t="s">
        <v>19</v>
      </c>
      <c r="N480" s="209" t="s">
        <v>47</v>
      </c>
      <c r="O480" s="85"/>
      <c r="P480" s="210">
        <f>O480*H480</f>
        <v>0</v>
      </c>
      <c r="Q480" s="210">
        <v>0</v>
      </c>
      <c r="R480" s="210">
        <f>Q480*H480</f>
        <v>0</v>
      </c>
      <c r="S480" s="210">
        <v>0</v>
      </c>
      <c r="T480" s="21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2" t="s">
        <v>261</v>
      </c>
      <c r="AT480" s="212" t="s">
        <v>138</v>
      </c>
      <c r="AU480" s="212" t="s">
        <v>144</v>
      </c>
      <c r="AY480" s="18" t="s">
        <v>135</v>
      </c>
      <c r="BE480" s="213">
        <f>IF(N480="základní",J480,0)</f>
        <v>0</v>
      </c>
      <c r="BF480" s="213">
        <f>IF(N480="snížená",J480,0)</f>
        <v>0</v>
      </c>
      <c r="BG480" s="213">
        <f>IF(N480="zákl. přenesená",J480,0)</f>
        <v>0</v>
      </c>
      <c r="BH480" s="213">
        <f>IF(N480="sníž. přenesená",J480,0)</f>
        <v>0</v>
      </c>
      <c r="BI480" s="213">
        <f>IF(N480="nulová",J480,0)</f>
        <v>0</v>
      </c>
      <c r="BJ480" s="18" t="s">
        <v>144</v>
      </c>
      <c r="BK480" s="213">
        <f>ROUND(I480*H480,2)</f>
        <v>0</v>
      </c>
      <c r="BL480" s="18" t="s">
        <v>261</v>
      </c>
      <c r="BM480" s="212" t="s">
        <v>806</v>
      </c>
    </row>
    <row r="481" s="2" customFormat="1">
      <c r="A481" s="39"/>
      <c r="B481" s="40"/>
      <c r="C481" s="41"/>
      <c r="D481" s="214" t="s">
        <v>146</v>
      </c>
      <c r="E481" s="41"/>
      <c r="F481" s="215" t="s">
        <v>807</v>
      </c>
      <c r="G481" s="41"/>
      <c r="H481" s="41"/>
      <c r="I481" s="216"/>
      <c r="J481" s="41"/>
      <c r="K481" s="41"/>
      <c r="L481" s="45"/>
      <c r="M481" s="217"/>
      <c r="N481" s="218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146</v>
      </c>
      <c r="AU481" s="18" t="s">
        <v>144</v>
      </c>
    </row>
    <row r="482" s="2" customFormat="1">
      <c r="A482" s="39"/>
      <c r="B482" s="40"/>
      <c r="C482" s="41"/>
      <c r="D482" s="219" t="s">
        <v>148</v>
      </c>
      <c r="E482" s="41"/>
      <c r="F482" s="220" t="s">
        <v>808</v>
      </c>
      <c r="G482" s="41"/>
      <c r="H482" s="41"/>
      <c r="I482" s="216"/>
      <c r="J482" s="41"/>
      <c r="K482" s="41"/>
      <c r="L482" s="45"/>
      <c r="M482" s="217"/>
      <c r="N482" s="218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148</v>
      </c>
      <c r="AU482" s="18" t="s">
        <v>144</v>
      </c>
    </row>
    <row r="483" s="2" customFormat="1" ht="16.5" customHeight="1">
      <c r="A483" s="39"/>
      <c r="B483" s="40"/>
      <c r="C483" s="201" t="s">
        <v>809</v>
      </c>
      <c r="D483" s="201" t="s">
        <v>138</v>
      </c>
      <c r="E483" s="202" t="s">
        <v>810</v>
      </c>
      <c r="F483" s="203" t="s">
        <v>811</v>
      </c>
      <c r="G483" s="204" t="s">
        <v>574</v>
      </c>
      <c r="H483" s="205">
        <v>10</v>
      </c>
      <c r="I483" s="206"/>
      <c r="J483" s="207">
        <f>ROUND(I483*H483,2)</f>
        <v>0</v>
      </c>
      <c r="K483" s="203" t="s">
        <v>19</v>
      </c>
      <c r="L483" s="45"/>
      <c r="M483" s="208" t="s">
        <v>19</v>
      </c>
      <c r="N483" s="209" t="s">
        <v>47</v>
      </c>
      <c r="O483" s="85"/>
      <c r="P483" s="210">
        <f>O483*H483</f>
        <v>0</v>
      </c>
      <c r="Q483" s="210">
        <v>0</v>
      </c>
      <c r="R483" s="210">
        <f>Q483*H483</f>
        <v>0</v>
      </c>
      <c r="S483" s="210">
        <v>0</v>
      </c>
      <c r="T483" s="21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2" t="s">
        <v>261</v>
      </c>
      <c r="AT483" s="212" t="s">
        <v>138</v>
      </c>
      <c r="AU483" s="212" t="s">
        <v>144</v>
      </c>
      <c r="AY483" s="18" t="s">
        <v>135</v>
      </c>
      <c r="BE483" s="213">
        <f>IF(N483="základní",J483,0)</f>
        <v>0</v>
      </c>
      <c r="BF483" s="213">
        <f>IF(N483="snížená",J483,0)</f>
        <v>0</v>
      </c>
      <c r="BG483" s="213">
        <f>IF(N483="zákl. přenesená",J483,0)</f>
        <v>0</v>
      </c>
      <c r="BH483" s="213">
        <f>IF(N483="sníž. přenesená",J483,0)</f>
        <v>0</v>
      </c>
      <c r="BI483" s="213">
        <f>IF(N483="nulová",J483,0)</f>
        <v>0</v>
      </c>
      <c r="BJ483" s="18" t="s">
        <v>144</v>
      </c>
      <c r="BK483" s="213">
        <f>ROUND(I483*H483,2)</f>
        <v>0</v>
      </c>
      <c r="BL483" s="18" t="s">
        <v>261</v>
      </c>
      <c r="BM483" s="212" t="s">
        <v>812</v>
      </c>
    </row>
    <row r="484" s="2" customFormat="1">
      <c r="A484" s="39"/>
      <c r="B484" s="40"/>
      <c r="C484" s="41"/>
      <c r="D484" s="214" t="s">
        <v>146</v>
      </c>
      <c r="E484" s="41"/>
      <c r="F484" s="215" t="s">
        <v>813</v>
      </c>
      <c r="G484" s="41"/>
      <c r="H484" s="41"/>
      <c r="I484" s="216"/>
      <c r="J484" s="41"/>
      <c r="K484" s="41"/>
      <c r="L484" s="45"/>
      <c r="M484" s="217"/>
      <c r="N484" s="218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146</v>
      </c>
      <c r="AU484" s="18" t="s">
        <v>144</v>
      </c>
    </row>
    <row r="485" s="2" customFormat="1" ht="16.5" customHeight="1">
      <c r="A485" s="39"/>
      <c r="B485" s="40"/>
      <c r="C485" s="201" t="s">
        <v>814</v>
      </c>
      <c r="D485" s="201" t="s">
        <v>138</v>
      </c>
      <c r="E485" s="202" t="s">
        <v>815</v>
      </c>
      <c r="F485" s="203" t="s">
        <v>816</v>
      </c>
      <c r="G485" s="204" t="s">
        <v>141</v>
      </c>
      <c r="H485" s="205">
        <v>5</v>
      </c>
      <c r="I485" s="206"/>
      <c r="J485" s="207">
        <f>ROUND(I485*H485,2)</f>
        <v>0</v>
      </c>
      <c r="K485" s="203" t="s">
        <v>19</v>
      </c>
      <c r="L485" s="45"/>
      <c r="M485" s="208" t="s">
        <v>19</v>
      </c>
      <c r="N485" s="209" t="s">
        <v>47</v>
      </c>
      <c r="O485" s="85"/>
      <c r="P485" s="210">
        <f>O485*H485</f>
        <v>0</v>
      </c>
      <c r="Q485" s="210">
        <v>0.00025999999999999998</v>
      </c>
      <c r="R485" s="210">
        <f>Q485*H485</f>
        <v>0.0012999999999999999</v>
      </c>
      <c r="S485" s="210">
        <v>0</v>
      </c>
      <c r="T485" s="21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2" t="s">
        <v>261</v>
      </c>
      <c r="AT485" s="212" t="s">
        <v>138</v>
      </c>
      <c r="AU485" s="212" t="s">
        <v>144</v>
      </c>
      <c r="AY485" s="18" t="s">
        <v>135</v>
      </c>
      <c r="BE485" s="213">
        <f>IF(N485="základní",J485,0)</f>
        <v>0</v>
      </c>
      <c r="BF485" s="213">
        <f>IF(N485="snížená",J485,0)</f>
        <v>0</v>
      </c>
      <c r="BG485" s="213">
        <f>IF(N485="zákl. přenesená",J485,0)</f>
        <v>0</v>
      </c>
      <c r="BH485" s="213">
        <f>IF(N485="sníž. přenesená",J485,0)</f>
        <v>0</v>
      </c>
      <c r="BI485" s="213">
        <f>IF(N485="nulová",J485,0)</f>
        <v>0</v>
      </c>
      <c r="BJ485" s="18" t="s">
        <v>144</v>
      </c>
      <c r="BK485" s="213">
        <f>ROUND(I485*H485,2)</f>
        <v>0</v>
      </c>
      <c r="BL485" s="18" t="s">
        <v>261</v>
      </c>
      <c r="BM485" s="212" t="s">
        <v>817</v>
      </c>
    </row>
    <row r="486" s="2" customFormat="1">
      <c r="A486" s="39"/>
      <c r="B486" s="40"/>
      <c r="C486" s="41"/>
      <c r="D486" s="214" t="s">
        <v>146</v>
      </c>
      <c r="E486" s="41"/>
      <c r="F486" s="215" t="s">
        <v>818</v>
      </c>
      <c r="G486" s="41"/>
      <c r="H486" s="41"/>
      <c r="I486" s="216"/>
      <c r="J486" s="41"/>
      <c r="K486" s="41"/>
      <c r="L486" s="45"/>
      <c r="M486" s="217"/>
      <c r="N486" s="218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146</v>
      </c>
      <c r="AU486" s="18" t="s">
        <v>144</v>
      </c>
    </row>
    <row r="487" s="2" customFormat="1" ht="16.5" customHeight="1">
      <c r="A487" s="39"/>
      <c r="B487" s="40"/>
      <c r="C487" s="201" t="s">
        <v>819</v>
      </c>
      <c r="D487" s="201" t="s">
        <v>138</v>
      </c>
      <c r="E487" s="202" t="s">
        <v>820</v>
      </c>
      <c r="F487" s="203" t="s">
        <v>821</v>
      </c>
      <c r="G487" s="204" t="s">
        <v>574</v>
      </c>
      <c r="H487" s="205">
        <v>20</v>
      </c>
      <c r="I487" s="206"/>
      <c r="J487" s="207">
        <f>ROUND(I487*H487,2)</f>
        <v>0</v>
      </c>
      <c r="K487" s="203" t="s">
        <v>19</v>
      </c>
      <c r="L487" s="45"/>
      <c r="M487" s="208" t="s">
        <v>19</v>
      </c>
      <c r="N487" s="209" t="s">
        <v>47</v>
      </c>
      <c r="O487" s="85"/>
      <c r="P487" s="210">
        <f>O487*H487</f>
        <v>0</v>
      </c>
      <c r="Q487" s="210">
        <v>0.00025999999999999998</v>
      </c>
      <c r="R487" s="210">
        <f>Q487*H487</f>
        <v>0.0051999999999999998</v>
      </c>
      <c r="S487" s="210">
        <v>0</v>
      </c>
      <c r="T487" s="21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2" t="s">
        <v>261</v>
      </c>
      <c r="AT487" s="212" t="s">
        <v>138</v>
      </c>
      <c r="AU487" s="212" t="s">
        <v>144</v>
      </c>
      <c r="AY487" s="18" t="s">
        <v>135</v>
      </c>
      <c r="BE487" s="213">
        <f>IF(N487="základní",J487,0)</f>
        <v>0</v>
      </c>
      <c r="BF487" s="213">
        <f>IF(N487="snížená",J487,0)</f>
        <v>0</v>
      </c>
      <c r="BG487" s="213">
        <f>IF(N487="zákl. přenesená",J487,0)</f>
        <v>0</v>
      </c>
      <c r="BH487" s="213">
        <f>IF(N487="sníž. přenesená",J487,0)</f>
        <v>0</v>
      </c>
      <c r="BI487" s="213">
        <f>IF(N487="nulová",J487,0)</f>
        <v>0</v>
      </c>
      <c r="BJ487" s="18" t="s">
        <v>144</v>
      </c>
      <c r="BK487" s="213">
        <f>ROUND(I487*H487,2)</f>
        <v>0</v>
      </c>
      <c r="BL487" s="18" t="s">
        <v>261</v>
      </c>
      <c r="BM487" s="212" t="s">
        <v>822</v>
      </c>
    </row>
    <row r="488" s="2" customFormat="1">
      <c r="A488" s="39"/>
      <c r="B488" s="40"/>
      <c r="C488" s="41"/>
      <c r="D488" s="214" t="s">
        <v>146</v>
      </c>
      <c r="E488" s="41"/>
      <c r="F488" s="215" t="s">
        <v>821</v>
      </c>
      <c r="G488" s="41"/>
      <c r="H488" s="41"/>
      <c r="I488" s="216"/>
      <c r="J488" s="41"/>
      <c r="K488" s="41"/>
      <c r="L488" s="45"/>
      <c r="M488" s="217"/>
      <c r="N488" s="218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146</v>
      </c>
      <c r="AU488" s="18" t="s">
        <v>144</v>
      </c>
    </row>
    <row r="489" s="2" customFormat="1" ht="16.5" customHeight="1">
      <c r="A489" s="39"/>
      <c r="B489" s="40"/>
      <c r="C489" s="201" t="s">
        <v>823</v>
      </c>
      <c r="D489" s="201" t="s">
        <v>138</v>
      </c>
      <c r="E489" s="202" t="s">
        <v>824</v>
      </c>
      <c r="F489" s="203" t="s">
        <v>825</v>
      </c>
      <c r="G489" s="204" t="s">
        <v>306</v>
      </c>
      <c r="H489" s="205">
        <v>0.073999999999999996</v>
      </c>
      <c r="I489" s="206"/>
      <c r="J489" s="207">
        <f>ROUND(I489*H489,2)</f>
        <v>0</v>
      </c>
      <c r="K489" s="203" t="s">
        <v>142</v>
      </c>
      <c r="L489" s="45"/>
      <c r="M489" s="208" t="s">
        <v>19</v>
      </c>
      <c r="N489" s="209" t="s">
        <v>47</v>
      </c>
      <c r="O489" s="85"/>
      <c r="P489" s="210">
        <f>O489*H489</f>
        <v>0</v>
      </c>
      <c r="Q489" s="210">
        <v>0</v>
      </c>
      <c r="R489" s="210">
        <f>Q489*H489</f>
        <v>0</v>
      </c>
      <c r="S489" s="210">
        <v>0</v>
      </c>
      <c r="T489" s="21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2" t="s">
        <v>261</v>
      </c>
      <c r="AT489" s="212" t="s">
        <v>138</v>
      </c>
      <c r="AU489" s="212" t="s">
        <v>144</v>
      </c>
      <c r="AY489" s="18" t="s">
        <v>135</v>
      </c>
      <c r="BE489" s="213">
        <f>IF(N489="základní",J489,0)</f>
        <v>0</v>
      </c>
      <c r="BF489" s="213">
        <f>IF(N489="snížená",J489,0)</f>
        <v>0</v>
      </c>
      <c r="BG489" s="213">
        <f>IF(N489="zákl. přenesená",J489,0)</f>
        <v>0</v>
      </c>
      <c r="BH489" s="213">
        <f>IF(N489="sníž. přenesená",J489,0)</f>
        <v>0</v>
      </c>
      <c r="BI489" s="213">
        <f>IF(N489="nulová",J489,0)</f>
        <v>0</v>
      </c>
      <c r="BJ489" s="18" t="s">
        <v>144</v>
      </c>
      <c r="BK489" s="213">
        <f>ROUND(I489*H489,2)</f>
        <v>0</v>
      </c>
      <c r="BL489" s="18" t="s">
        <v>261</v>
      </c>
      <c r="BM489" s="212" t="s">
        <v>826</v>
      </c>
    </row>
    <row r="490" s="2" customFormat="1">
      <c r="A490" s="39"/>
      <c r="B490" s="40"/>
      <c r="C490" s="41"/>
      <c r="D490" s="214" t="s">
        <v>146</v>
      </c>
      <c r="E490" s="41"/>
      <c r="F490" s="215" t="s">
        <v>827</v>
      </c>
      <c r="G490" s="41"/>
      <c r="H490" s="41"/>
      <c r="I490" s="216"/>
      <c r="J490" s="41"/>
      <c r="K490" s="41"/>
      <c r="L490" s="45"/>
      <c r="M490" s="217"/>
      <c r="N490" s="218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146</v>
      </c>
      <c r="AU490" s="18" t="s">
        <v>144</v>
      </c>
    </row>
    <row r="491" s="2" customFormat="1">
      <c r="A491" s="39"/>
      <c r="B491" s="40"/>
      <c r="C491" s="41"/>
      <c r="D491" s="219" t="s">
        <v>148</v>
      </c>
      <c r="E491" s="41"/>
      <c r="F491" s="220" t="s">
        <v>828</v>
      </c>
      <c r="G491" s="41"/>
      <c r="H491" s="41"/>
      <c r="I491" s="216"/>
      <c r="J491" s="41"/>
      <c r="K491" s="41"/>
      <c r="L491" s="45"/>
      <c r="M491" s="217"/>
      <c r="N491" s="218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148</v>
      </c>
      <c r="AU491" s="18" t="s">
        <v>144</v>
      </c>
    </row>
    <row r="492" s="12" customFormat="1" ht="22.8" customHeight="1">
      <c r="A492" s="12"/>
      <c r="B492" s="185"/>
      <c r="C492" s="186"/>
      <c r="D492" s="187" t="s">
        <v>74</v>
      </c>
      <c r="E492" s="199" t="s">
        <v>829</v>
      </c>
      <c r="F492" s="199" t="s">
        <v>830</v>
      </c>
      <c r="G492" s="186"/>
      <c r="H492" s="186"/>
      <c r="I492" s="189"/>
      <c r="J492" s="200">
        <f>BK492</f>
        <v>0</v>
      </c>
      <c r="K492" s="186"/>
      <c r="L492" s="191"/>
      <c r="M492" s="192"/>
      <c r="N492" s="193"/>
      <c r="O492" s="193"/>
      <c r="P492" s="194">
        <f>SUM(P493:P502)</f>
        <v>0</v>
      </c>
      <c r="Q492" s="193"/>
      <c r="R492" s="194">
        <f>SUM(R493:R502)</f>
        <v>0.067999999999999991</v>
      </c>
      <c r="S492" s="193"/>
      <c r="T492" s="195">
        <f>SUM(T493:T502)</f>
        <v>0.052849999999999994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96" t="s">
        <v>144</v>
      </c>
      <c r="AT492" s="197" t="s">
        <v>74</v>
      </c>
      <c r="AU492" s="197" t="s">
        <v>83</v>
      </c>
      <c r="AY492" s="196" t="s">
        <v>135</v>
      </c>
      <c r="BK492" s="198">
        <f>SUM(BK493:BK502)</f>
        <v>0</v>
      </c>
    </row>
    <row r="493" s="2" customFormat="1" ht="16.5" customHeight="1">
      <c r="A493" s="39"/>
      <c r="B493" s="40"/>
      <c r="C493" s="201" t="s">
        <v>831</v>
      </c>
      <c r="D493" s="201" t="s">
        <v>138</v>
      </c>
      <c r="E493" s="202" t="s">
        <v>832</v>
      </c>
      <c r="F493" s="203" t="s">
        <v>833</v>
      </c>
      <c r="G493" s="204" t="s">
        <v>166</v>
      </c>
      <c r="H493" s="205">
        <v>5</v>
      </c>
      <c r="I493" s="206"/>
      <c r="J493" s="207">
        <f>ROUND(I493*H493,2)</f>
        <v>0</v>
      </c>
      <c r="K493" s="203" t="s">
        <v>142</v>
      </c>
      <c r="L493" s="45"/>
      <c r="M493" s="208" t="s">
        <v>19</v>
      </c>
      <c r="N493" s="209" t="s">
        <v>47</v>
      </c>
      <c r="O493" s="85"/>
      <c r="P493" s="210">
        <f>O493*H493</f>
        <v>0</v>
      </c>
      <c r="Q493" s="210">
        <v>0</v>
      </c>
      <c r="R493" s="210">
        <f>Q493*H493</f>
        <v>0</v>
      </c>
      <c r="S493" s="210">
        <v>0.01057</v>
      </c>
      <c r="T493" s="211">
        <f>S493*H493</f>
        <v>0.052849999999999994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2" t="s">
        <v>261</v>
      </c>
      <c r="AT493" s="212" t="s">
        <v>138</v>
      </c>
      <c r="AU493" s="212" t="s">
        <v>144</v>
      </c>
      <c r="AY493" s="18" t="s">
        <v>135</v>
      </c>
      <c r="BE493" s="213">
        <f>IF(N493="základní",J493,0)</f>
        <v>0</v>
      </c>
      <c r="BF493" s="213">
        <f>IF(N493="snížená",J493,0)</f>
        <v>0</v>
      </c>
      <c r="BG493" s="213">
        <f>IF(N493="zákl. přenesená",J493,0)</f>
        <v>0</v>
      </c>
      <c r="BH493" s="213">
        <f>IF(N493="sníž. přenesená",J493,0)</f>
        <v>0</v>
      </c>
      <c r="BI493" s="213">
        <f>IF(N493="nulová",J493,0)</f>
        <v>0</v>
      </c>
      <c r="BJ493" s="18" t="s">
        <v>144</v>
      </c>
      <c r="BK493" s="213">
        <f>ROUND(I493*H493,2)</f>
        <v>0</v>
      </c>
      <c r="BL493" s="18" t="s">
        <v>261</v>
      </c>
      <c r="BM493" s="212" t="s">
        <v>834</v>
      </c>
    </row>
    <row r="494" s="2" customFormat="1">
      <c r="A494" s="39"/>
      <c r="B494" s="40"/>
      <c r="C494" s="41"/>
      <c r="D494" s="214" t="s">
        <v>146</v>
      </c>
      <c r="E494" s="41"/>
      <c r="F494" s="215" t="s">
        <v>835</v>
      </c>
      <c r="G494" s="41"/>
      <c r="H494" s="41"/>
      <c r="I494" s="216"/>
      <c r="J494" s="41"/>
      <c r="K494" s="41"/>
      <c r="L494" s="45"/>
      <c r="M494" s="217"/>
      <c r="N494" s="218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146</v>
      </c>
      <c r="AU494" s="18" t="s">
        <v>144</v>
      </c>
    </row>
    <row r="495" s="2" customFormat="1">
      <c r="A495" s="39"/>
      <c r="B495" s="40"/>
      <c r="C495" s="41"/>
      <c r="D495" s="219" t="s">
        <v>148</v>
      </c>
      <c r="E495" s="41"/>
      <c r="F495" s="220" t="s">
        <v>836</v>
      </c>
      <c r="G495" s="41"/>
      <c r="H495" s="41"/>
      <c r="I495" s="216"/>
      <c r="J495" s="41"/>
      <c r="K495" s="41"/>
      <c r="L495" s="45"/>
      <c r="M495" s="217"/>
      <c r="N495" s="218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148</v>
      </c>
      <c r="AU495" s="18" t="s">
        <v>144</v>
      </c>
    </row>
    <row r="496" s="13" customFormat="1">
      <c r="A496" s="13"/>
      <c r="B496" s="221"/>
      <c r="C496" s="222"/>
      <c r="D496" s="214" t="s">
        <v>150</v>
      </c>
      <c r="E496" s="223" t="s">
        <v>19</v>
      </c>
      <c r="F496" s="224" t="s">
        <v>837</v>
      </c>
      <c r="G496" s="222"/>
      <c r="H496" s="225">
        <v>5</v>
      </c>
      <c r="I496" s="226"/>
      <c r="J496" s="222"/>
      <c r="K496" s="222"/>
      <c r="L496" s="227"/>
      <c r="M496" s="228"/>
      <c r="N496" s="229"/>
      <c r="O496" s="229"/>
      <c r="P496" s="229"/>
      <c r="Q496" s="229"/>
      <c r="R496" s="229"/>
      <c r="S496" s="229"/>
      <c r="T496" s="23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1" t="s">
        <v>150</v>
      </c>
      <c r="AU496" s="231" t="s">
        <v>144</v>
      </c>
      <c r="AV496" s="13" t="s">
        <v>144</v>
      </c>
      <c r="AW496" s="13" t="s">
        <v>36</v>
      </c>
      <c r="AX496" s="13" t="s">
        <v>83</v>
      </c>
      <c r="AY496" s="231" t="s">
        <v>135</v>
      </c>
    </row>
    <row r="497" s="2" customFormat="1" ht="16.5" customHeight="1">
      <c r="A497" s="39"/>
      <c r="B497" s="40"/>
      <c r="C497" s="201" t="s">
        <v>838</v>
      </c>
      <c r="D497" s="201" t="s">
        <v>138</v>
      </c>
      <c r="E497" s="202" t="s">
        <v>839</v>
      </c>
      <c r="F497" s="203" t="s">
        <v>840</v>
      </c>
      <c r="G497" s="204" t="s">
        <v>141</v>
      </c>
      <c r="H497" s="205">
        <v>5</v>
      </c>
      <c r="I497" s="206"/>
      <c r="J497" s="207">
        <f>ROUND(I497*H497,2)</f>
        <v>0</v>
      </c>
      <c r="K497" s="203" t="s">
        <v>142</v>
      </c>
      <c r="L497" s="45"/>
      <c r="M497" s="208" t="s">
        <v>19</v>
      </c>
      <c r="N497" s="209" t="s">
        <v>47</v>
      </c>
      <c r="O497" s="85"/>
      <c r="P497" s="210">
        <f>O497*H497</f>
        <v>0</v>
      </c>
      <c r="Q497" s="210">
        <v>0.013599999999999999</v>
      </c>
      <c r="R497" s="210">
        <f>Q497*H497</f>
        <v>0.067999999999999991</v>
      </c>
      <c r="S497" s="210">
        <v>0</v>
      </c>
      <c r="T497" s="21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2" t="s">
        <v>261</v>
      </c>
      <c r="AT497" s="212" t="s">
        <v>138</v>
      </c>
      <c r="AU497" s="212" t="s">
        <v>144</v>
      </c>
      <c r="AY497" s="18" t="s">
        <v>135</v>
      </c>
      <c r="BE497" s="213">
        <f>IF(N497="základní",J497,0)</f>
        <v>0</v>
      </c>
      <c r="BF497" s="213">
        <f>IF(N497="snížená",J497,0)</f>
        <v>0</v>
      </c>
      <c r="BG497" s="213">
        <f>IF(N497="zákl. přenesená",J497,0)</f>
        <v>0</v>
      </c>
      <c r="BH497" s="213">
        <f>IF(N497="sníž. přenesená",J497,0)</f>
        <v>0</v>
      </c>
      <c r="BI497" s="213">
        <f>IF(N497="nulová",J497,0)</f>
        <v>0</v>
      </c>
      <c r="BJ497" s="18" t="s">
        <v>144</v>
      </c>
      <c r="BK497" s="213">
        <f>ROUND(I497*H497,2)</f>
        <v>0</v>
      </c>
      <c r="BL497" s="18" t="s">
        <v>261</v>
      </c>
      <c r="BM497" s="212" t="s">
        <v>841</v>
      </c>
    </row>
    <row r="498" s="2" customFormat="1">
      <c r="A498" s="39"/>
      <c r="B498" s="40"/>
      <c r="C498" s="41"/>
      <c r="D498" s="214" t="s">
        <v>146</v>
      </c>
      <c r="E498" s="41"/>
      <c r="F498" s="215" t="s">
        <v>842</v>
      </c>
      <c r="G498" s="41"/>
      <c r="H498" s="41"/>
      <c r="I498" s="216"/>
      <c r="J498" s="41"/>
      <c r="K498" s="41"/>
      <c r="L498" s="45"/>
      <c r="M498" s="217"/>
      <c r="N498" s="218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146</v>
      </c>
      <c r="AU498" s="18" t="s">
        <v>144</v>
      </c>
    </row>
    <row r="499" s="2" customFormat="1">
      <c r="A499" s="39"/>
      <c r="B499" s="40"/>
      <c r="C499" s="41"/>
      <c r="D499" s="219" t="s">
        <v>148</v>
      </c>
      <c r="E499" s="41"/>
      <c r="F499" s="220" t="s">
        <v>843</v>
      </c>
      <c r="G499" s="41"/>
      <c r="H499" s="41"/>
      <c r="I499" s="216"/>
      <c r="J499" s="41"/>
      <c r="K499" s="41"/>
      <c r="L499" s="45"/>
      <c r="M499" s="217"/>
      <c r="N499" s="218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148</v>
      </c>
      <c r="AU499" s="18" t="s">
        <v>144</v>
      </c>
    </row>
    <row r="500" s="2" customFormat="1" ht="16.5" customHeight="1">
      <c r="A500" s="39"/>
      <c r="B500" s="40"/>
      <c r="C500" s="201" t="s">
        <v>844</v>
      </c>
      <c r="D500" s="201" t="s">
        <v>138</v>
      </c>
      <c r="E500" s="202" t="s">
        <v>845</v>
      </c>
      <c r="F500" s="203" t="s">
        <v>846</v>
      </c>
      <c r="G500" s="204" t="s">
        <v>306</v>
      </c>
      <c r="H500" s="205">
        <v>0.068000000000000005</v>
      </c>
      <c r="I500" s="206"/>
      <c r="J500" s="207">
        <f>ROUND(I500*H500,2)</f>
        <v>0</v>
      </c>
      <c r="K500" s="203" t="s">
        <v>142</v>
      </c>
      <c r="L500" s="45"/>
      <c r="M500" s="208" t="s">
        <v>19</v>
      </c>
      <c r="N500" s="209" t="s">
        <v>47</v>
      </c>
      <c r="O500" s="85"/>
      <c r="P500" s="210">
        <f>O500*H500</f>
        <v>0</v>
      </c>
      <c r="Q500" s="210">
        <v>0</v>
      </c>
      <c r="R500" s="210">
        <f>Q500*H500</f>
        <v>0</v>
      </c>
      <c r="S500" s="210">
        <v>0</v>
      </c>
      <c r="T500" s="21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2" t="s">
        <v>261</v>
      </c>
      <c r="AT500" s="212" t="s">
        <v>138</v>
      </c>
      <c r="AU500" s="212" t="s">
        <v>144</v>
      </c>
      <c r="AY500" s="18" t="s">
        <v>135</v>
      </c>
      <c r="BE500" s="213">
        <f>IF(N500="základní",J500,0)</f>
        <v>0</v>
      </c>
      <c r="BF500" s="213">
        <f>IF(N500="snížená",J500,0)</f>
        <v>0</v>
      </c>
      <c r="BG500" s="213">
        <f>IF(N500="zákl. přenesená",J500,0)</f>
        <v>0</v>
      </c>
      <c r="BH500" s="213">
        <f>IF(N500="sníž. přenesená",J500,0)</f>
        <v>0</v>
      </c>
      <c r="BI500" s="213">
        <f>IF(N500="nulová",J500,0)</f>
        <v>0</v>
      </c>
      <c r="BJ500" s="18" t="s">
        <v>144</v>
      </c>
      <c r="BK500" s="213">
        <f>ROUND(I500*H500,2)</f>
        <v>0</v>
      </c>
      <c r="BL500" s="18" t="s">
        <v>261</v>
      </c>
      <c r="BM500" s="212" t="s">
        <v>847</v>
      </c>
    </row>
    <row r="501" s="2" customFormat="1">
      <c r="A501" s="39"/>
      <c r="B501" s="40"/>
      <c r="C501" s="41"/>
      <c r="D501" s="214" t="s">
        <v>146</v>
      </c>
      <c r="E501" s="41"/>
      <c r="F501" s="215" t="s">
        <v>848</v>
      </c>
      <c r="G501" s="41"/>
      <c r="H501" s="41"/>
      <c r="I501" s="216"/>
      <c r="J501" s="41"/>
      <c r="K501" s="41"/>
      <c r="L501" s="45"/>
      <c r="M501" s="217"/>
      <c r="N501" s="218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146</v>
      </c>
      <c r="AU501" s="18" t="s">
        <v>144</v>
      </c>
    </row>
    <row r="502" s="2" customFormat="1">
      <c r="A502" s="39"/>
      <c r="B502" s="40"/>
      <c r="C502" s="41"/>
      <c r="D502" s="219" t="s">
        <v>148</v>
      </c>
      <c r="E502" s="41"/>
      <c r="F502" s="220" t="s">
        <v>849</v>
      </c>
      <c r="G502" s="41"/>
      <c r="H502" s="41"/>
      <c r="I502" s="216"/>
      <c r="J502" s="41"/>
      <c r="K502" s="41"/>
      <c r="L502" s="45"/>
      <c r="M502" s="217"/>
      <c r="N502" s="218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148</v>
      </c>
      <c r="AU502" s="18" t="s">
        <v>144</v>
      </c>
    </row>
    <row r="503" s="12" customFormat="1" ht="22.8" customHeight="1">
      <c r="A503" s="12"/>
      <c r="B503" s="185"/>
      <c r="C503" s="186"/>
      <c r="D503" s="187" t="s">
        <v>74</v>
      </c>
      <c r="E503" s="199" t="s">
        <v>850</v>
      </c>
      <c r="F503" s="199" t="s">
        <v>851</v>
      </c>
      <c r="G503" s="186"/>
      <c r="H503" s="186"/>
      <c r="I503" s="189"/>
      <c r="J503" s="200">
        <f>BK503</f>
        <v>0</v>
      </c>
      <c r="K503" s="186"/>
      <c r="L503" s="191"/>
      <c r="M503" s="192"/>
      <c r="N503" s="193"/>
      <c r="O503" s="193"/>
      <c r="P503" s="194">
        <f>SUM(P504:P579)</f>
        <v>0</v>
      </c>
      <c r="Q503" s="193"/>
      <c r="R503" s="194">
        <f>SUM(R504:R579)</f>
        <v>0.35282999999999998</v>
      </c>
      <c r="S503" s="193"/>
      <c r="T503" s="195">
        <f>SUM(T504:T579)</f>
        <v>0.0042500000000000003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96" t="s">
        <v>144</v>
      </c>
      <c r="AT503" s="197" t="s">
        <v>74</v>
      </c>
      <c r="AU503" s="197" t="s">
        <v>83</v>
      </c>
      <c r="AY503" s="196" t="s">
        <v>135</v>
      </c>
      <c r="BK503" s="198">
        <f>SUM(BK504:BK579)</f>
        <v>0</v>
      </c>
    </row>
    <row r="504" s="2" customFormat="1" ht="16.5" customHeight="1">
      <c r="A504" s="39"/>
      <c r="B504" s="40"/>
      <c r="C504" s="201" t="s">
        <v>852</v>
      </c>
      <c r="D504" s="201" t="s">
        <v>138</v>
      </c>
      <c r="E504" s="202" t="s">
        <v>853</v>
      </c>
      <c r="F504" s="203" t="s">
        <v>854</v>
      </c>
      <c r="G504" s="204" t="s">
        <v>203</v>
      </c>
      <c r="H504" s="205">
        <v>125</v>
      </c>
      <c r="I504" s="206"/>
      <c r="J504" s="207">
        <f>ROUND(I504*H504,2)</f>
        <v>0</v>
      </c>
      <c r="K504" s="203" t="s">
        <v>142</v>
      </c>
      <c r="L504" s="45"/>
      <c r="M504" s="208" t="s">
        <v>19</v>
      </c>
      <c r="N504" s="209" t="s">
        <v>47</v>
      </c>
      <c r="O504" s="85"/>
      <c r="P504" s="210">
        <f>O504*H504</f>
        <v>0</v>
      </c>
      <c r="Q504" s="210">
        <v>0</v>
      </c>
      <c r="R504" s="210">
        <f>Q504*H504</f>
        <v>0</v>
      </c>
      <c r="S504" s="210">
        <v>0</v>
      </c>
      <c r="T504" s="21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2" t="s">
        <v>261</v>
      </c>
      <c r="AT504" s="212" t="s">
        <v>138</v>
      </c>
      <c r="AU504" s="212" t="s">
        <v>144</v>
      </c>
      <c r="AY504" s="18" t="s">
        <v>135</v>
      </c>
      <c r="BE504" s="213">
        <f>IF(N504="základní",J504,0)</f>
        <v>0</v>
      </c>
      <c r="BF504" s="213">
        <f>IF(N504="snížená",J504,0)</f>
        <v>0</v>
      </c>
      <c r="BG504" s="213">
        <f>IF(N504="zákl. přenesená",J504,0)</f>
        <v>0</v>
      </c>
      <c r="BH504" s="213">
        <f>IF(N504="sníž. přenesená",J504,0)</f>
        <v>0</v>
      </c>
      <c r="BI504" s="213">
        <f>IF(N504="nulová",J504,0)</f>
        <v>0</v>
      </c>
      <c r="BJ504" s="18" t="s">
        <v>144</v>
      </c>
      <c r="BK504" s="213">
        <f>ROUND(I504*H504,2)</f>
        <v>0</v>
      </c>
      <c r="BL504" s="18" t="s">
        <v>261</v>
      </c>
      <c r="BM504" s="212" t="s">
        <v>855</v>
      </c>
    </row>
    <row r="505" s="2" customFormat="1">
      <c r="A505" s="39"/>
      <c r="B505" s="40"/>
      <c r="C505" s="41"/>
      <c r="D505" s="214" t="s">
        <v>146</v>
      </c>
      <c r="E505" s="41"/>
      <c r="F505" s="215" t="s">
        <v>856</v>
      </c>
      <c r="G505" s="41"/>
      <c r="H505" s="41"/>
      <c r="I505" s="216"/>
      <c r="J505" s="41"/>
      <c r="K505" s="41"/>
      <c r="L505" s="45"/>
      <c r="M505" s="217"/>
      <c r="N505" s="218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146</v>
      </c>
      <c r="AU505" s="18" t="s">
        <v>144</v>
      </c>
    </row>
    <row r="506" s="2" customFormat="1">
      <c r="A506" s="39"/>
      <c r="B506" s="40"/>
      <c r="C506" s="41"/>
      <c r="D506" s="219" t="s">
        <v>148</v>
      </c>
      <c r="E506" s="41"/>
      <c r="F506" s="220" t="s">
        <v>857</v>
      </c>
      <c r="G506" s="41"/>
      <c r="H506" s="41"/>
      <c r="I506" s="216"/>
      <c r="J506" s="41"/>
      <c r="K506" s="41"/>
      <c r="L506" s="45"/>
      <c r="M506" s="217"/>
      <c r="N506" s="218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148</v>
      </c>
      <c r="AU506" s="18" t="s">
        <v>144</v>
      </c>
    </row>
    <row r="507" s="2" customFormat="1" ht="16.5" customHeight="1">
      <c r="A507" s="39"/>
      <c r="B507" s="40"/>
      <c r="C507" s="253" t="s">
        <v>858</v>
      </c>
      <c r="D507" s="253" t="s">
        <v>284</v>
      </c>
      <c r="E507" s="254" t="s">
        <v>859</v>
      </c>
      <c r="F507" s="255" t="s">
        <v>860</v>
      </c>
      <c r="G507" s="256" t="s">
        <v>203</v>
      </c>
      <c r="H507" s="257">
        <v>125</v>
      </c>
      <c r="I507" s="258"/>
      <c r="J507" s="259">
        <f>ROUND(I507*H507,2)</f>
        <v>0</v>
      </c>
      <c r="K507" s="255" t="s">
        <v>142</v>
      </c>
      <c r="L507" s="260"/>
      <c r="M507" s="261" t="s">
        <v>19</v>
      </c>
      <c r="N507" s="262" t="s">
        <v>47</v>
      </c>
      <c r="O507" s="85"/>
      <c r="P507" s="210">
        <f>O507*H507</f>
        <v>0</v>
      </c>
      <c r="Q507" s="210">
        <v>6.9999999999999994E-05</v>
      </c>
      <c r="R507" s="210">
        <f>Q507*H507</f>
        <v>0.0087499999999999991</v>
      </c>
      <c r="S507" s="210">
        <v>0</v>
      </c>
      <c r="T507" s="21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2" t="s">
        <v>368</v>
      </c>
      <c r="AT507" s="212" t="s">
        <v>284</v>
      </c>
      <c r="AU507" s="212" t="s">
        <v>144</v>
      </c>
      <c r="AY507" s="18" t="s">
        <v>135</v>
      </c>
      <c r="BE507" s="213">
        <f>IF(N507="základní",J507,0)</f>
        <v>0</v>
      </c>
      <c r="BF507" s="213">
        <f>IF(N507="snížená",J507,0)</f>
        <v>0</v>
      </c>
      <c r="BG507" s="213">
        <f>IF(N507="zákl. přenesená",J507,0)</f>
        <v>0</v>
      </c>
      <c r="BH507" s="213">
        <f>IF(N507="sníž. přenesená",J507,0)</f>
        <v>0</v>
      </c>
      <c r="BI507" s="213">
        <f>IF(N507="nulová",J507,0)</f>
        <v>0</v>
      </c>
      <c r="BJ507" s="18" t="s">
        <v>144</v>
      </c>
      <c r="BK507" s="213">
        <f>ROUND(I507*H507,2)</f>
        <v>0</v>
      </c>
      <c r="BL507" s="18" t="s">
        <v>261</v>
      </c>
      <c r="BM507" s="212" t="s">
        <v>861</v>
      </c>
    </row>
    <row r="508" s="2" customFormat="1">
      <c r="A508" s="39"/>
      <c r="B508" s="40"/>
      <c r="C508" s="41"/>
      <c r="D508" s="214" t="s">
        <v>146</v>
      </c>
      <c r="E508" s="41"/>
      <c r="F508" s="215" t="s">
        <v>860</v>
      </c>
      <c r="G508" s="41"/>
      <c r="H508" s="41"/>
      <c r="I508" s="216"/>
      <c r="J508" s="41"/>
      <c r="K508" s="41"/>
      <c r="L508" s="45"/>
      <c r="M508" s="217"/>
      <c r="N508" s="218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146</v>
      </c>
      <c r="AU508" s="18" t="s">
        <v>144</v>
      </c>
    </row>
    <row r="509" s="2" customFormat="1">
      <c r="A509" s="39"/>
      <c r="B509" s="40"/>
      <c r="C509" s="41"/>
      <c r="D509" s="219" t="s">
        <v>148</v>
      </c>
      <c r="E509" s="41"/>
      <c r="F509" s="220" t="s">
        <v>862</v>
      </c>
      <c r="G509" s="41"/>
      <c r="H509" s="41"/>
      <c r="I509" s="216"/>
      <c r="J509" s="41"/>
      <c r="K509" s="41"/>
      <c r="L509" s="45"/>
      <c r="M509" s="217"/>
      <c r="N509" s="218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148</v>
      </c>
      <c r="AU509" s="18" t="s">
        <v>144</v>
      </c>
    </row>
    <row r="510" s="2" customFormat="1" ht="16.5" customHeight="1">
      <c r="A510" s="39"/>
      <c r="B510" s="40"/>
      <c r="C510" s="201" t="s">
        <v>863</v>
      </c>
      <c r="D510" s="201" t="s">
        <v>138</v>
      </c>
      <c r="E510" s="202" t="s">
        <v>864</v>
      </c>
      <c r="F510" s="203" t="s">
        <v>865</v>
      </c>
      <c r="G510" s="204" t="s">
        <v>574</v>
      </c>
      <c r="H510" s="205">
        <v>25</v>
      </c>
      <c r="I510" s="206"/>
      <c r="J510" s="207">
        <f>ROUND(I510*H510,2)</f>
        <v>0</v>
      </c>
      <c r="K510" s="203" t="s">
        <v>19</v>
      </c>
      <c r="L510" s="45"/>
      <c r="M510" s="208" t="s">
        <v>19</v>
      </c>
      <c r="N510" s="209" t="s">
        <v>47</v>
      </c>
      <c r="O510" s="85"/>
      <c r="P510" s="210">
        <f>O510*H510</f>
        <v>0</v>
      </c>
      <c r="Q510" s="210">
        <v>0</v>
      </c>
      <c r="R510" s="210">
        <f>Q510*H510</f>
        <v>0</v>
      </c>
      <c r="S510" s="210">
        <v>0.00017000000000000001</v>
      </c>
      <c r="T510" s="211">
        <f>S510*H510</f>
        <v>0.0042500000000000003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2" t="s">
        <v>261</v>
      </c>
      <c r="AT510" s="212" t="s">
        <v>138</v>
      </c>
      <c r="AU510" s="212" t="s">
        <v>144</v>
      </c>
      <c r="AY510" s="18" t="s">
        <v>135</v>
      </c>
      <c r="BE510" s="213">
        <f>IF(N510="základní",J510,0)</f>
        <v>0</v>
      </c>
      <c r="BF510" s="213">
        <f>IF(N510="snížená",J510,0)</f>
        <v>0</v>
      </c>
      <c r="BG510" s="213">
        <f>IF(N510="zákl. přenesená",J510,0)</f>
        <v>0</v>
      </c>
      <c r="BH510" s="213">
        <f>IF(N510="sníž. přenesená",J510,0)</f>
        <v>0</v>
      </c>
      <c r="BI510" s="213">
        <f>IF(N510="nulová",J510,0)</f>
        <v>0</v>
      </c>
      <c r="BJ510" s="18" t="s">
        <v>144</v>
      </c>
      <c r="BK510" s="213">
        <f>ROUND(I510*H510,2)</f>
        <v>0</v>
      </c>
      <c r="BL510" s="18" t="s">
        <v>261</v>
      </c>
      <c r="BM510" s="212" t="s">
        <v>866</v>
      </c>
    </row>
    <row r="511" s="2" customFormat="1">
      <c r="A511" s="39"/>
      <c r="B511" s="40"/>
      <c r="C511" s="41"/>
      <c r="D511" s="214" t="s">
        <v>146</v>
      </c>
      <c r="E511" s="41"/>
      <c r="F511" s="215" t="s">
        <v>867</v>
      </c>
      <c r="G511" s="41"/>
      <c r="H511" s="41"/>
      <c r="I511" s="216"/>
      <c r="J511" s="41"/>
      <c r="K511" s="41"/>
      <c r="L511" s="45"/>
      <c r="M511" s="217"/>
      <c r="N511" s="218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146</v>
      </c>
      <c r="AU511" s="18" t="s">
        <v>144</v>
      </c>
    </row>
    <row r="512" s="2" customFormat="1" ht="16.5" customHeight="1">
      <c r="A512" s="39"/>
      <c r="B512" s="40"/>
      <c r="C512" s="201" t="s">
        <v>868</v>
      </c>
      <c r="D512" s="201" t="s">
        <v>138</v>
      </c>
      <c r="E512" s="202" t="s">
        <v>869</v>
      </c>
      <c r="F512" s="203" t="s">
        <v>870</v>
      </c>
      <c r="G512" s="204" t="s">
        <v>141</v>
      </c>
      <c r="H512" s="205">
        <v>20</v>
      </c>
      <c r="I512" s="206"/>
      <c r="J512" s="207">
        <f>ROUND(I512*H512,2)</f>
        <v>0</v>
      </c>
      <c r="K512" s="203" t="s">
        <v>142</v>
      </c>
      <c r="L512" s="45"/>
      <c r="M512" s="208" t="s">
        <v>19</v>
      </c>
      <c r="N512" s="209" t="s">
        <v>47</v>
      </c>
      <c r="O512" s="85"/>
      <c r="P512" s="210">
        <f>O512*H512</f>
        <v>0</v>
      </c>
      <c r="Q512" s="210">
        <v>0</v>
      </c>
      <c r="R512" s="210">
        <f>Q512*H512</f>
        <v>0</v>
      </c>
      <c r="S512" s="210">
        <v>0</v>
      </c>
      <c r="T512" s="21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2" t="s">
        <v>261</v>
      </c>
      <c r="AT512" s="212" t="s">
        <v>138</v>
      </c>
      <c r="AU512" s="212" t="s">
        <v>144</v>
      </c>
      <c r="AY512" s="18" t="s">
        <v>135</v>
      </c>
      <c r="BE512" s="213">
        <f>IF(N512="základní",J512,0)</f>
        <v>0</v>
      </c>
      <c r="BF512" s="213">
        <f>IF(N512="snížená",J512,0)</f>
        <v>0</v>
      </c>
      <c r="BG512" s="213">
        <f>IF(N512="zákl. přenesená",J512,0)</f>
        <v>0</v>
      </c>
      <c r="BH512" s="213">
        <f>IF(N512="sníž. přenesená",J512,0)</f>
        <v>0</v>
      </c>
      <c r="BI512" s="213">
        <f>IF(N512="nulová",J512,0)</f>
        <v>0</v>
      </c>
      <c r="BJ512" s="18" t="s">
        <v>144</v>
      </c>
      <c r="BK512" s="213">
        <f>ROUND(I512*H512,2)</f>
        <v>0</v>
      </c>
      <c r="BL512" s="18" t="s">
        <v>261</v>
      </c>
      <c r="BM512" s="212" t="s">
        <v>871</v>
      </c>
    </row>
    <row r="513" s="2" customFormat="1">
      <c r="A513" s="39"/>
      <c r="B513" s="40"/>
      <c r="C513" s="41"/>
      <c r="D513" s="214" t="s">
        <v>146</v>
      </c>
      <c r="E513" s="41"/>
      <c r="F513" s="215" t="s">
        <v>872</v>
      </c>
      <c r="G513" s="41"/>
      <c r="H513" s="41"/>
      <c r="I513" s="216"/>
      <c r="J513" s="41"/>
      <c r="K513" s="41"/>
      <c r="L513" s="45"/>
      <c r="M513" s="217"/>
      <c r="N513" s="218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146</v>
      </c>
      <c r="AU513" s="18" t="s">
        <v>144</v>
      </c>
    </row>
    <row r="514" s="2" customFormat="1">
      <c r="A514" s="39"/>
      <c r="B514" s="40"/>
      <c r="C514" s="41"/>
      <c r="D514" s="219" t="s">
        <v>148</v>
      </c>
      <c r="E514" s="41"/>
      <c r="F514" s="220" t="s">
        <v>873</v>
      </c>
      <c r="G514" s="41"/>
      <c r="H514" s="41"/>
      <c r="I514" s="216"/>
      <c r="J514" s="41"/>
      <c r="K514" s="41"/>
      <c r="L514" s="45"/>
      <c r="M514" s="217"/>
      <c r="N514" s="218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148</v>
      </c>
      <c r="AU514" s="18" t="s">
        <v>144</v>
      </c>
    </row>
    <row r="515" s="2" customFormat="1" ht="16.5" customHeight="1">
      <c r="A515" s="39"/>
      <c r="B515" s="40"/>
      <c r="C515" s="253" t="s">
        <v>874</v>
      </c>
      <c r="D515" s="253" t="s">
        <v>284</v>
      </c>
      <c r="E515" s="254" t="s">
        <v>875</v>
      </c>
      <c r="F515" s="255" t="s">
        <v>876</v>
      </c>
      <c r="G515" s="256" t="s">
        <v>141</v>
      </c>
      <c r="H515" s="257">
        <v>20</v>
      </c>
      <c r="I515" s="258"/>
      <c r="J515" s="259">
        <f>ROUND(I515*H515,2)</f>
        <v>0</v>
      </c>
      <c r="K515" s="255" t="s">
        <v>430</v>
      </c>
      <c r="L515" s="260"/>
      <c r="M515" s="261" t="s">
        <v>19</v>
      </c>
      <c r="N515" s="262" t="s">
        <v>47</v>
      </c>
      <c r="O515" s="85"/>
      <c r="P515" s="210">
        <f>O515*H515</f>
        <v>0</v>
      </c>
      <c r="Q515" s="210">
        <v>0.00013999999999999999</v>
      </c>
      <c r="R515" s="210">
        <f>Q515*H515</f>
        <v>0.0027999999999999995</v>
      </c>
      <c r="S515" s="210">
        <v>0</v>
      </c>
      <c r="T515" s="21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2" t="s">
        <v>368</v>
      </c>
      <c r="AT515" s="212" t="s">
        <v>284</v>
      </c>
      <c r="AU515" s="212" t="s">
        <v>144</v>
      </c>
      <c r="AY515" s="18" t="s">
        <v>135</v>
      </c>
      <c r="BE515" s="213">
        <f>IF(N515="základní",J515,0)</f>
        <v>0</v>
      </c>
      <c r="BF515" s="213">
        <f>IF(N515="snížená",J515,0)</f>
        <v>0</v>
      </c>
      <c r="BG515" s="213">
        <f>IF(N515="zákl. přenesená",J515,0)</f>
        <v>0</v>
      </c>
      <c r="BH515" s="213">
        <f>IF(N515="sníž. přenesená",J515,0)</f>
        <v>0</v>
      </c>
      <c r="BI515" s="213">
        <f>IF(N515="nulová",J515,0)</f>
        <v>0</v>
      </c>
      <c r="BJ515" s="18" t="s">
        <v>144</v>
      </c>
      <c r="BK515" s="213">
        <f>ROUND(I515*H515,2)</f>
        <v>0</v>
      </c>
      <c r="BL515" s="18" t="s">
        <v>261</v>
      </c>
      <c r="BM515" s="212" t="s">
        <v>877</v>
      </c>
    </row>
    <row r="516" s="2" customFormat="1">
      <c r="A516" s="39"/>
      <c r="B516" s="40"/>
      <c r="C516" s="41"/>
      <c r="D516" s="214" t="s">
        <v>146</v>
      </c>
      <c r="E516" s="41"/>
      <c r="F516" s="215" t="s">
        <v>878</v>
      </c>
      <c r="G516" s="41"/>
      <c r="H516" s="41"/>
      <c r="I516" s="216"/>
      <c r="J516" s="41"/>
      <c r="K516" s="41"/>
      <c r="L516" s="45"/>
      <c r="M516" s="217"/>
      <c r="N516" s="218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146</v>
      </c>
      <c r="AU516" s="18" t="s">
        <v>144</v>
      </c>
    </row>
    <row r="517" s="2" customFormat="1" ht="16.5" customHeight="1">
      <c r="A517" s="39"/>
      <c r="B517" s="40"/>
      <c r="C517" s="201" t="s">
        <v>879</v>
      </c>
      <c r="D517" s="201" t="s">
        <v>138</v>
      </c>
      <c r="E517" s="202" t="s">
        <v>880</v>
      </c>
      <c r="F517" s="203" t="s">
        <v>881</v>
      </c>
      <c r="G517" s="204" t="s">
        <v>141</v>
      </c>
      <c r="H517" s="205">
        <v>120</v>
      </c>
      <c r="I517" s="206"/>
      <c r="J517" s="207">
        <f>ROUND(I517*H517,2)</f>
        <v>0</v>
      </c>
      <c r="K517" s="203" t="s">
        <v>142</v>
      </c>
      <c r="L517" s="45"/>
      <c r="M517" s="208" t="s">
        <v>19</v>
      </c>
      <c r="N517" s="209" t="s">
        <v>47</v>
      </c>
      <c r="O517" s="85"/>
      <c r="P517" s="210">
        <f>O517*H517</f>
        <v>0</v>
      </c>
      <c r="Q517" s="210">
        <v>0</v>
      </c>
      <c r="R517" s="210">
        <f>Q517*H517</f>
        <v>0</v>
      </c>
      <c r="S517" s="210">
        <v>0</v>
      </c>
      <c r="T517" s="211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2" t="s">
        <v>261</v>
      </c>
      <c r="AT517" s="212" t="s">
        <v>138</v>
      </c>
      <c r="AU517" s="212" t="s">
        <v>144</v>
      </c>
      <c r="AY517" s="18" t="s">
        <v>135</v>
      </c>
      <c r="BE517" s="213">
        <f>IF(N517="základní",J517,0)</f>
        <v>0</v>
      </c>
      <c r="BF517" s="213">
        <f>IF(N517="snížená",J517,0)</f>
        <v>0</v>
      </c>
      <c r="BG517" s="213">
        <f>IF(N517="zákl. přenesená",J517,0)</f>
        <v>0</v>
      </c>
      <c r="BH517" s="213">
        <f>IF(N517="sníž. přenesená",J517,0)</f>
        <v>0</v>
      </c>
      <c r="BI517" s="213">
        <f>IF(N517="nulová",J517,0)</f>
        <v>0</v>
      </c>
      <c r="BJ517" s="18" t="s">
        <v>144</v>
      </c>
      <c r="BK517" s="213">
        <f>ROUND(I517*H517,2)</f>
        <v>0</v>
      </c>
      <c r="BL517" s="18" t="s">
        <v>261</v>
      </c>
      <c r="BM517" s="212" t="s">
        <v>882</v>
      </c>
    </row>
    <row r="518" s="2" customFormat="1">
      <c r="A518" s="39"/>
      <c r="B518" s="40"/>
      <c r="C518" s="41"/>
      <c r="D518" s="214" t="s">
        <v>146</v>
      </c>
      <c r="E518" s="41"/>
      <c r="F518" s="215" t="s">
        <v>883</v>
      </c>
      <c r="G518" s="41"/>
      <c r="H518" s="41"/>
      <c r="I518" s="216"/>
      <c r="J518" s="41"/>
      <c r="K518" s="41"/>
      <c r="L518" s="45"/>
      <c r="M518" s="217"/>
      <c r="N518" s="218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146</v>
      </c>
      <c r="AU518" s="18" t="s">
        <v>144</v>
      </c>
    </row>
    <row r="519" s="2" customFormat="1">
      <c r="A519" s="39"/>
      <c r="B519" s="40"/>
      <c r="C519" s="41"/>
      <c r="D519" s="219" t="s">
        <v>148</v>
      </c>
      <c r="E519" s="41"/>
      <c r="F519" s="220" t="s">
        <v>884</v>
      </c>
      <c r="G519" s="41"/>
      <c r="H519" s="41"/>
      <c r="I519" s="216"/>
      <c r="J519" s="41"/>
      <c r="K519" s="41"/>
      <c r="L519" s="45"/>
      <c r="M519" s="217"/>
      <c r="N519" s="218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148</v>
      </c>
      <c r="AU519" s="18" t="s">
        <v>144</v>
      </c>
    </row>
    <row r="520" s="2" customFormat="1" ht="16.5" customHeight="1">
      <c r="A520" s="39"/>
      <c r="B520" s="40"/>
      <c r="C520" s="253" t="s">
        <v>885</v>
      </c>
      <c r="D520" s="253" t="s">
        <v>284</v>
      </c>
      <c r="E520" s="254" t="s">
        <v>886</v>
      </c>
      <c r="F520" s="255" t="s">
        <v>887</v>
      </c>
      <c r="G520" s="256" t="s">
        <v>141</v>
      </c>
      <c r="H520" s="257">
        <v>120</v>
      </c>
      <c r="I520" s="258"/>
      <c r="J520" s="259">
        <f>ROUND(I520*H520,2)</f>
        <v>0</v>
      </c>
      <c r="K520" s="255" t="s">
        <v>19</v>
      </c>
      <c r="L520" s="260"/>
      <c r="M520" s="261" t="s">
        <v>19</v>
      </c>
      <c r="N520" s="262" t="s">
        <v>47</v>
      </c>
      <c r="O520" s="85"/>
      <c r="P520" s="210">
        <f>O520*H520</f>
        <v>0</v>
      </c>
      <c r="Q520" s="210">
        <v>3.0000000000000001E-05</v>
      </c>
      <c r="R520" s="210">
        <f>Q520*H520</f>
        <v>0.0035999999999999999</v>
      </c>
      <c r="S520" s="210">
        <v>0</v>
      </c>
      <c r="T520" s="211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2" t="s">
        <v>368</v>
      </c>
      <c r="AT520" s="212" t="s">
        <v>284</v>
      </c>
      <c r="AU520" s="212" t="s">
        <v>144</v>
      </c>
      <c r="AY520" s="18" t="s">
        <v>135</v>
      </c>
      <c r="BE520" s="213">
        <f>IF(N520="základní",J520,0)</f>
        <v>0</v>
      </c>
      <c r="BF520" s="213">
        <f>IF(N520="snížená",J520,0)</f>
        <v>0</v>
      </c>
      <c r="BG520" s="213">
        <f>IF(N520="zákl. přenesená",J520,0)</f>
        <v>0</v>
      </c>
      <c r="BH520" s="213">
        <f>IF(N520="sníž. přenesená",J520,0)</f>
        <v>0</v>
      </c>
      <c r="BI520" s="213">
        <f>IF(N520="nulová",J520,0)</f>
        <v>0</v>
      </c>
      <c r="BJ520" s="18" t="s">
        <v>144</v>
      </c>
      <c r="BK520" s="213">
        <f>ROUND(I520*H520,2)</f>
        <v>0</v>
      </c>
      <c r="BL520" s="18" t="s">
        <v>261</v>
      </c>
      <c r="BM520" s="212" t="s">
        <v>888</v>
      </c>
    </row>
    <row r="521" s="2" customFormat="1">
      <c r="A521" s="39"/>
      <c r="B521" s="40"/>
      <c r="C521" s="41"/>
      <c r="D521" s="214" t="s">
        <v>146</v>
      </c>
      <c r="E521" s="41"/>
      <c r="F521" s="215" t="s">
        <v>889</v>
      </c>
      <c r="G521" s="41"/>
      <c r="H521" s="41"/>
      <c r="I521" s="216"/>
      <c r="J521" s="41"/>
      <c r="K521" s="41"/>
      <c r="L521" s="45"/>
      <c r="M521" s="217"/>
      <c r="N521" s="218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146</v>
      </c>
      <c r="AU521" s="18" t="s">
        <v>144</v>
      </c>
    </row>
    <row r="522" s="2" customFormat="1" ht="16.5" customHeight="1">
      <c r="A522" s="39"/>
      <c r="B522" s="40"/>
      <c r="C522" s="201" t="s">
        <v>890</v>
      </c>
      <c r="D522" s="201" t="s">
        <v>138</v>
      </c>
      <c r="E522" s="202" t="s">
        <v>891</v>
      </c>
      <c r="F522" s="203" t="s">
        <v>892</v>
      </c>
      <c r="G522" s="204" t="s">
        <v>203</v>
      </c>
      <c r="H522" s="205">
        <v>1412</v>
      </c>
      <c r="I522" s="206"/>
      <c r="J522" s="207">
        <f>ROUND(I522*H522,2)</f>
        <v>0</v>
      </c>
      <c r="K522" s="203" t="s">
        <v>142</v>
      </c>
      <c r="L522" s="45"/>
      <c r="M522" s="208" t="s">
        <v>19</v>
      </c>
      <c r="N522" s="209" t="s">
        <v>47</v>
      </c>
      <c r="O522" s="85"/>
      <c r="P522" s="210">
        <f>O522*H522</f>
        <v>0</v>
      </c>
      <c r="Q522" s="210">
        <v>0</v>
      </c>
      <c r="R522" s="210">
        <f>Q522*H522</f>
        <v>0</v>
      </c>
      <c r="S522" s="210">
        <v>0</v>
      </c>
      <c r="T522" s="21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2" t="s">
        <v>261</v>
      </c>
      <c r="AT522" s="212" t="s">
        <v>138</v>
      </c>
      <c r="AU522" s="212" t="s">
        <v>144</v>
      </c>
      <c r="AY522" s="18" t="s">
        <v>135</v>
      </c>
      <c r="BE522" s="213">
        <f>IF(N522="základní",J522,0)</f>
        <v>0</v>
      </c>
      <c r="BF522" s="213">
        <f>IF(N522="snížená",J522,0)</f>
        <v>0</v>
      </c>
      <c r="BG522" s="213">
        <f>IF(N522="zákl. přenesená",J522,0)</f>
        <v>0</v>
      </c>
      <c r="BH522" s="213">
        <f>IF(N522="sníž. přenesená",J522,0)</f>
        <v>0</v>
      </c>
      <c r="BI522" s="213">
        <f>IF(N522="nulová",J522,0)</f>
        <v>0</v>
      </c>
      <c r="BJ522" s="18" t="s">
        <v>144</v>
      </c>
      <c r="BK522" s="213">
        <f>ROUND(I522*H522,2)</f>
        <v>0</v>
      </c>
      <c r="BL522" s="18" t="s">
        <v>261</v>
      </c>
      <c r="BM522" s="212" t="s">
        <v>893</v>
      </c>
    </row>
    <row r="523" s="2" customFormat="1">
      <c r="A523" s="39"/>
      <c r="B523" s="40"/>
      <c r="C523" s="41"/>
      <c r="D523" s="214" t="s">
        <v>146</v>
      </c>
      <c r="E523" s="41"/>
      <c r="F523" s="215" t="s">
        <v>894</v>
      </c>
      <c r="G523" s="41"/>
      <c r="H523" s="41"/>
      <c r="I523" s="216"/>
      <c r="J523" s="41"/>
      <c r="K523" s="41"/>
      <c r="L523" s="45"/>
      <c r="M523" s="217"/>
      <c r="N523" s="218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146</v>
      </c>
      <c r="AU523" s="18" t="s">
        <v>144</v>
      </c>
    </row>
    <row r="524" s="2" customFormat="1">
      <c r="A524" s="39"/>
      <c r="B524" s="40"/>
      <c r="C524" s="41"/>
      <c r="D524" s="219" t="s">
        <v>148</v>
      </c>
      <c r="E524" s="41"/>
      <c r="F524" s="220" t="s">
        <v>895</v>
      </c>
      <c r="G524" s="41"/>
      <c r="H524" s="41"/>
      <c r="I524" s="216"/>
      <c r="J524" s="41"/>
      <c r="K524" s="41"/>
      <c r="L524" s="45"/>
      <c r="M524" s="217"/>
      <c r="N524" s="218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148</v>
      </c>
      <c r="AU524" s="18" t="s">
        <v>144</v>
      </c>
    </row>
    <row r="525" s="13" customFormat="1">
      <c r="A525" s="13"/>
      <c r="B525" s="221"/>
      <c r="C525" s="222"/>
      <c r="D525" s="214" t="s">
        <v>150</v>
      </c>
      <c r="E525" s="223" t="s">
        <v>19</v>
      </c>
      <c r="F525" s="224" t="s">
        <v>896</v>
      </c>
      <c r="G525" s="222"/>
      <c r="H525" s="225">
        <v>1412</v>
      </c>
      <c r="I525" s="226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150</v>
      </c>
      <c r="AU525" s="231" t="s">
        <v>144</v>
      </c>
      <c r="AV525" s="13" t="s">
        <v>144</v>
      </c>
      <c r="AW525" s="13" t="s">
        <v>36</v>
      </c>
      <c r="AX525" s="13" t="s">
        <v>83</v>
      </c>
      <c r="AY525" s="231" t="s">
        <v>135</v>
      </c>
    </row>
    <row r="526" s="2" customFormat="1" ht="16.5" customHeight="1">
      <c r="A526" s="39"/>
      <c r="B526" s="40"/>
      <c r="C526" s="253" t="s">
        <v>897</v>
      </c>
      <c r="D526" s="253" t="s">
        <v>284</v>
      </c>
      <c r="E526" s="254" t="s">
        <v>898</v>
      </c>
      <c r="F526" s="255" t="s">
        <v>899</v>
      </c>
      <c r="G526" s="256" t="s">
        <v>203</v>
      </c>
      <c r="H526" s="257">
        <v>625</v>
      </c>
      <c r="I526" s="258"/>
      <c r="J526" s="259">
        <f>ROUND(I526*H526,2)</f>
        <v>0</v>
      </c>
      <c r="K526" s="255" t="s">
        <v>19</v>
      </c>
      <c r="L526" s="260"/>
      <c r="M526" s="261" t="s">
        <v>19</v>
      </c>
      <c r="N526" s="262" t="s">
        <v>47</v>
      </c>
      <c r="O526" s="85"/>
      <c r="P526" s="210">
        <f>O526*H526</f>
        <v>0</v>
      </c>
      <c r="Q526" s="210">
        <v>0.00013999999999999999</v>
      </c>
      <c r="R526" s="210">
        <f>Q526*H526</f>
        <v>0.087499999999999994</v>
      </c>
      <c r="S526" s="210">
        <v>0</v>
      </c>
      <c r="T526" s="211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2" t="s">
        <v>368</v>
      </c>
      <c r="AT526" s="212" t="s">
        <v>284</v>
      </c>
      <c r="AU526" s="212" t="s">
        <v>144</v>
      </c>
      <c r="AY526" s="18" t="s">
        <v>135</v>
      </c>
      <c r="BE526" s="213">
        <f>IF(N526="základní",J526,0)</f>
        <v>0</v>
      </c>
      <c r="BF526" s="213">
        <f>IF(N526="snížená",J526,0)</f>
        <v>0</v>
      </c>
      <c r="BG526" s="213">
        <f>IF(N526="zákl. přenesená",J526,0)</f>
        <v>0</v>
      </c>
      <c r="BH526" s="213">
        <f>IF(N526="sníž. přenesená",J526,0)</f>
        <v>0</v>
      </c>
      <c r="BI526" s="213">
        <f>IF(N526="nulová",J526,0)</f>
        <v>0</v>
      </c>
      <c r="BJ526" s="18" t="s">
        <v>144</v>
      </c>
      <c r="BK526" s="213">
        <f>ROUND(I526*H526,2)</f>
        <v>0</v>
      </c>
      <c r="BL526" s="18" t="s">
        <v>261</v>
      </c>
      <c r="BM526" s="212" t="s">
        <v>900</v>
      </c>
    </row>
    <row r="527" s="2" customFormat="1">
      <c r="A527" s="39"/>
      <c r="B527" s="40"/>
      <c r="C527" s="41"/>
      <c r="D527" s="214" t="s">
        <v>146</v>
      </c>
      <c r="E527" s="41"/>
      <c r="F527" s="215" t="s">
        <v>901</v>
      </c>
      <c r="G527" s="41"/>
      <c r="H527" s="41"/>
      <c r="I527" s="216"/>
      <c r="J527" s="41"/>
      <c r="K527" s="41"/>
      <c r="L527" s="45"/>
      <c r="M527" s="217"/>
      <c r="N527" s="218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146</v>
      </c>
      <c r="AU527" s="18" t="s">
        <v>144</v>
      </c>
    </row>
    <row r="528" s="2" customFormat="1" ht="16.5" customHeight="1">
      <c r="A528" s="39"/>
      <c r="B528" s="40"/>
      <c r="C528" s="253" t="s">
        <v>902</v>
      </c>
      <c r="D528" s="253" t="s">
        <v>284</v>
      </c>
      <c r="E528" s="254" t="s">
        <v>903</v>
      </c>
      <c r="F528" s="255" t="s">
        <v>899</v>
      </c>
      <c r="G528" s="256" t="s">
        <v>203</v>
      </c>
      <c r="H528" s="257">
        <v>562</v>
      </c>
      <c r="I528" s="258"/>
      <c r="J528" s="259">
        <f>ROUND(I528*H528,2)</f>
        <v>0</v>
      </c>
      <c r="K528" s="255" t="s">
        <v>19</v>
      </c>
      <c r="L528" s="260"/>
      <c r="M528" s="261" t="s">
        <v>19</v>
      </c>
      <c r="N528" s="262" t="s">
        <v>47</v>
      </c>
      <c r="O528" s="85"/>
      <c r="P528" s="210">
        <f>O528*H528</f>
        <v>0</v>
      </c>
      <c r="Q528" s="210">
        <v>0.00013999999999999999</v>
      </c>
      <c r="R528" s="210">
        <f>Q528*H528</f>
        <v>0.07868</v>
      </c>
      <c r="S528" s="210">
        <v>0</v>
      </c>
      <c r="T528" s="21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2" t="s">
        <v>368</v>
      </c>
      <c r="AT528" s="212" t="s">
        <v>284</v>
      </c>
      <c r="AU528" s="212" t="s">
        <v>144</v>
      </c>
      <c r="AY528" s="18" t="s">
        <v>135</v>
      </c>
      <c r="BE528" s="213">
        <f>IF(N528="základní",J528,0)</f>
        <v>0</v>
      </c>
      <c r="BF528" s="213">
        <f>IF(N528="snížená",J528,0)</f>
        <v>0</v>
      </c>
      <c r="BG528" s="213">
        <f>IF(N528="zákl. přenesená",J528,0)</f>
        <v>0</v>
      </c>
      <c r="BH528" s="213">
        <f>IF(N528="sníž. přenesená",J528,0)</f>
        <v>0</v>
      </c>
      <c r="BI528" s="213">
        <f>IF(N528="nulová",J528,0)</f>
        <v>0</v>
      </c>
      <c r="BJ528" s="18" t="s">
        <v>144</v>
      </c>
      <c r="BK528" s="213">
        <f>ROUND(I528*H528,2)</f>
        <v>0</v>
      </c>
      <c r="BL528" s="18" t="s">
        <v>261</v>
      </c>
      <c r="BM528" s="212" t="s">
        <v>904</v>
      </c>
    </row>
    <row r="529" s="2" customFormat="1">
      <c r="A529" s="39"/>
      <c r="B529" s="40"/>
      <c r="C529" s="41"/>
      <c r="D529" s="214" t="s">
        <v>146</v>
      </c>
      <c r="E529" s="41"/>
      <c r="F529" s="215" t="s">
        <v>905</v>
      </c>
      <c r="G529" s="41"/>
      <c r="H529" s="41"/>
      <c r="I529" s="216"/>
      <c r="J529" s="41"/>
      <c r="K529" s="41"/>
      <c r="L529" s="45"/>
      <c r="M529" s="217"/>
      <c r="N529" s="218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146</v>
      </c>
      <c r="AU529" s="18" t="s">
        <v>144</v>
      </c>
    </row>
    <row r="530" s="2" customFormat="1" ht="16.5" customHeight="1">
      <c r="A530" s="39"/>
      <c r="B530" s="40"/>
      <c r="C530" s="253" t="s">
        <v>906</v>
      </c>
      <c r="D530" s="253" t="s">
        <v>284</v>
      </c>
      <c r="E530" s="254" t="s">
        <v>907</v>
      </c>
      <c r="F530" s="255" t="s">
        <v>899</v>
      </c>
      <c r="G530" s="256" t="s">
        <v>203</v>
      </c>
      <c r="H530" s="257">
        <v>150</v>
      </c>
      <c r="I530" s="258"/>
      <c r="J530" s="259">
        <f>ROUND(I530*H530,2)</f>
        <v>0</v>
      </c>
      <c r="K530" s="255" t="s">
        <v>19</v>
      </c>
      <c r="L530" s="260"/>
      <c r="M530" s="261" t="s">
        <v>19</v>
      </c>
      <c r="N530" s="262" t="s">
        <v>47</v>
      </c>
      <c r="O530" s="85"/>
      <c r="P530" s="210">
        <f>O530*H530</f>
        <v>0</v>
      </c>
      <c r="Q530" s="210">
        <v>0.00013999999999999999</v>
      </c>
      <c r="R530" s="210">
        <f>Q530*H530</f>
        <v>0.020999999999999998</v>
      </c>
      <c r="S530" s="210">
        <v>0</v>
      </c>
      <c r="T530" s="211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2" t="s">
        <v>368</v>
      </c>
      <c r="AT530" s="212" t="s">
        <v>284</v>
      </c>
      <c r="AU530" s="212" t="s">
        <v>144</v>
      </c>
      <c r="AY530" s="18" t="s">
        <v>135</v>
      </c>
      <c r="BE530" s="213">
        <f>IF(N530="základní",J530,0)</f>
        <v>0</v>
      </c>
      <c r="BF530" s="213">
        <f>IF(N530="snížená",J530,0)</f>
        <v>0</v>
      </c>
      <c r="BG530" s="213">
        <f>IF(N530="zákl. přenesená",J530,0)</f>
        <v>0</v>
      </c>
      <c r="BH530" s="213">
        <f>IF(N530="sníž. přenesená",J530,0)</f>
        <v>0</v>
      </c>
      <c r="BI530" s="213">
        <f>IF(N530="nulová",J530,0)</f>
        <v>0</v>
      </c>
      <c r="BJ530" s="18" t="s">
        <v>144</v>
      </c>
      <c r="BK530" s="213">
        <f>ROUND(I530*H530,2)</f>
        <v>0</v>
      </c>
      <c r="BL530" s="18" t="s">
        <v>261</v>
      </c>
      <c r="BM530" s="212" t="s">
        <v>908</v>
      </c>
    </row>
    <row r="531" s="2" customFormat="1">
      <c r="A531" s="39"/>
      <c r="B531" s="40"/>
      <c r="C531" s="41"/>
      <c r="D531" s="214" t="s">
        <v>146</v>
      </c>
      <c r="E531" s="41"/>
      <c r="F531" s="215" t="s">
        <v>909</v>
      </c>
      <c r="G531" s="41"/>
      <c r="H531" s="41"/>
      <c r="I531" s="216"/>
      <c r="J531" s="41"/>
      <c r="K531" s="41"/>
      <c r="L531" s="45"/>
      <c r="M531" s="217"/>
      <c r="N531" s="218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146</v>
      </c>
      <c r="AU531" s="18" t="s">
        <v>144</v>
      </c>
    </row>
    <row r="532" s="2" customFormat="1" ht="16.5" customHeight="1">
      <c r="A532" s="39"/>
      <c r="B532" s="40"/>
      <c r="C532" s="253" t="s">
        <v>910</v>
      </c>
      <c r="D532" s="253" t="s">
        <v>284</v>
      </c>
      <c r="E532" s="254" t="s">
        <v>911</v>
      </c>
      <c r="F532" s="255" t="s">
        <v>899</v>
      </c>
      <c r="G532" s="256" t="s">
        <v>203</v>
      </c>
      <c r="H532" s="257">
        <v>13</v>
      </c>
      <c r="I532" s="258"/>
      <c r="J532" s="259">
        <f>ROUND(I532*H532,2)</f>
        <v>0</v>
      </c>
      <c r="K532" s="255" t="s">
        <v>19</v>
      </c>
      <c r="L532" s="260"/>
      <c r="M532" s="261" t="s">
        <v>19</v>
      </c>
      <c r="N532" s="262" t="s">
        <v>47</v>
      </c>
      <c r="O532" s="85"/>
      <c r="P532" s="210">
        <f>O532*H532</f>
        <v>0</v>
      </c>
      <c r="Q532" s="210">
        <v>0.00013999999999999999</v>
      </c>
      <c r="R532" s="210">
        <f>Q532*H532</f>
        <v>0.0018199999999999998</v>
      </c>
      <c r="S532" s="210">
        <v>0</v>
      </c>
      <c r="T532" s="21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2" t="s">
        <v>368</v>
      </c>
      <c r="AT532" s="212" t="s">
        <v>284</v>
      </c>
      <c r="AU532" s="212" t="s">
        <v>144</v>
      </c>
      <c r="AY532" s="18" t="s">
        <v>135</v>
      </c>
      <c r="BE532" s="213">
        <f>IF(N532="základní",J532,0)</f>
        <v>0</v>
      </c>
      <c r="BF532" s="213">
        <f>IF(N532="snížená",J532,0)</f>
        <v>0</v>
      </c>
      <c r="BG532" s="213">
        <f>IF(N532="zákl. přenesená",J532,0)</f>
        <v>0</v>
      </c>
      <c r="BH532" s="213">
        <f>IF(N532="sníž. přenesená",J532,0)</f>
        <v>0</v>
      </c>
      <c r="BI532" s="213">
        <f>IF(N532="nulová",J532,0)</f>
        <v>0</v>
      </c>
      <c r="BJ532" s="18" t="s">
        <v>144</v>
      </c>
      <c r="BK532" s="213">
        <f>ROUND(I532*H532,2)</f>
        <v>0</v>
      </c>
      <c r="BL532" s="18" t="s">
        <v>261</v>
      </c>
      <c r="BM532" s="212" t="s">
        <v>912</v>
      </c>
    </row>
    <row r="533" s="2" customFormat="1">
      <c r="A533" s="39"/>
      <c r="B533" s="40"/>
      <c r="C533" s="41"/>
      <c r="D533" s="214" t="s">
        <v>146</v>
      </c>
      <c r="E533" s="41"/>
      <c r="F533" s="215" t="s">
        <v>913</v>
      </c>
      <c r="G533" s="41"/>
      <c r="H533" s="41"/>
      <c r="I533" s="216"/>
      <c r="J533" s="41"/>
      <c r="K533" s="41"/>
      <c r="L533" s="45"/>
      <c r="M533" s="217"/>
      <c r="N533" s="218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146</v>
      </c>
      <c r="AU533" s="18" t="s">
        <v>144</v>
      </c>
    </row>
    <row r="534" s="2" customFormat="1" ht="16.5" customHeight="1">
      <c r="A534" s="39"/>
      <c r="B534" s="40"/>
      <c r="C534" s="253" t="s">
        <v>914</v>
      </c>
      <c r="D534" s="253" t="s">
        <v>284</v>
      </c>
      <c r="E534" s="254" t="s">
        <v>915</v>
      </c>
      <c r="F534" s="255" t="s">
        <v>899</v>
      </c>
      <c r="G534" s="256" t="s">
        <v>203</v>
      </c>
      <c r="H534" s="257">
        <v>62</v>
      </c>
      <c r="I534" s="258"/>
      <c r="J534" s="259">
        <f>ROUND(I534*H534,2)</f>
        <v>0</v>
      </c>
      <c r="K534" s="255" t="s">
        <v>19</v>
      </c>
      <c r="L534" s="260"/>
      <c r="M534" s="261" t="s">
        <v>19</v>
      </c>
      <c r="N534" s="262" t="s">
        <v>47</v>
      </c>
      <c r="O534" s="85"/>
      <c r="P534" s="210">
        <f>O534*H534</f>
        <v>0</v>
      </c>
      <c r="Q534" s="210">
        <v>0.00013999999999999999</v>
      </c>
      <c r="R534" s="210">
        <f>Q534*H534</f>
        <v>0.0086799999999999985</v>
      </c>
      <c r="S534" s="210">
        <v>0</v>
      </c>
      <c r="T534" s="21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2" t="s">
        <v>368</v>
      </c>
      <c r="AT534" s="212" t="s">
        <v>284</v>
      </c>
      <c r="AU534" s="212" t="s">
        <v>144</v>
      </c>
      <c r="AY534" s="18" t="s">
        <v>135</v>
      </c>
      <c r="BE534" s="213">
        <f>IF(N534="základní",J534,0)</f>
        <v>0</v>
      </c>
      <c r="BF534" s="213">
        <f>IF(N534="snížená",J534,0)</f>
        <v>0</v>
      </c>
      <c r="BG534" s="213">
        <f>IF(N534="zákl. přenesená",J534,0)</f>
        <v>0</v>
      </c>
      <c r="BH534" s="213">
        <f>IF(N534="sníž. přenesená",J534,0)</f>
        <v>0</v>
      </c>
      <c r="BI534" s="213">
        <f>IF(N534="nulová",J534,0)</f>
        <v>0</v>
      </c>
      <c r="BJ534" s="18" t="s">
        <v>144</v>
      </c>
      <c r="BK534" s="213">
        <f>ROUND(I534*H534,2)</f>
        <v>0</v>
      </c>
      <c r="BL534" s="18" t="s">
        <v>261</v>
      </c>
      <c r="BM534" s="212" t="s">
        <v>916</v>
      </c>
    </row>
    <row r="535" s="2" customFormat="1">
      <c r="A535" s="39"/>
      <c r="B535" s="40"/>
      <c r="C535" s="41"/>
      <c r="D535" s="214" t="s">
        <v>146</v>
      </c>
      <c r="E535" s="41"/>
      <c r="F535" s="215" t="s">
        <v>917</v>
      </c>
      <c r="G535" s="41"/>
      <c r="H535" s="41"/>
      <c r="I535" s="216"/>
      <c r="J535" s="41"/>
      <c r="K535" s="41"/>
      <c r="L535" s="45"/>
      <c r="M535" s="217"/>
      <c r="N535" s="218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146</v>
      </c>
      <c r="AU535" s="18" t="s">
        <v>144</v>
      </c>
    </row>
    <row r="536" s="2" customFormat="1" ht="16.5" customHeight="1">
      <c r="A536" s="39"/>
      <c r="B536" s="40"/>
      <c r="C536" s="201" t="s">
        <v>918</v>
      </c>
      <c r="D536" s="201" t="s">
        <v>138</v>
      </c>
      <c r="E536" s="202" t="s">
        <v>919</v>
      </c>
      <c r="F536" s="203" t="s">
        <v>920</v>
      </c>
      <c r="G536" s="204" t="s">
        <v>141</v>
      </c>
      <c r="H536" s="205">
        <v>5</v>
      </c>
      <c r="I536" s="206"/>
      <c r="J536" s="207">
        <f>ROUND(I536*H536,2)</f>
        <v>0</v>
      </c>
      <c r="K536" s="203" t="s">
        <v>19</v>
      </c>
      <c r="L536" s="45"/>
      <c r="M536" s="208" t="s">
        <v>19</v>
      </c>
      <c r="N536" s="209" t="s">
        <v>47</v>
      </c>
      <c r="O536" s="85"/>
      <c r="P536" s="210">
        <f>O536*H536</f>
        <v>0</v>
      </c>
      <c r="Q536" s="210">
        <v>0</v>
      </c>
      <c r="R536" s="210">
        <f>Q536*H536</f>
        <v>0</v>
      </c>
      <c r="S536" s="210">
        <v>0</v>
      </c>
      <c r="T536" s="21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2" t="s">
        <v>261</v>
      </c>
      <c r="AT536" s="212" t="s">
        <v>138</v>
      </c>
      <c r="AU536" s="212" t="s">
        <v>144</v>
      </c>
      <c r="AY536" s="18" t="s">
        <v>135</v>
      </c>
      <c r="BE536" s="213">
        <f>IF(N536="základní",J536,0)</f>
        <v>0</v>
      </c>
      <c r="BF536" s="213">
        <f>IF(N536="snížená",J536,0)</f>
        <v>0</v>
      </c>
      <c r="BG536" s="213">
        <f>IF(N536="zákl. přenesená",J536,0)</f>
        <v>0</v>
      </c>
      <c r="BH536" s="213">
        <f>IF(N536="sníž. přenesená",J536,0)</f>
        <v>0</v>
      </c>
      <c r="BI536" s="213">
        <f>IF(N536="nulová",J536,0)</f>
        <v>0</v>
      </c>
      <c r="BJ536" s="18" t="s">
        <v>144</v>
      </c>
      <c r="BK536" s="213">
        <f>ROUND(I536*H536,2)</f>
        <v>0</v>
      </c>
      <c r="BL536" s="18" t="s">
        <v>261</v>
      </c>
      <c r="BM536" s="212" t="s">
        <v>921</v>
      </c>
    </row>
    <row r="537" s="2" customFormat="1">
      <c r="A537" s="39"/>
      <c r="B537" s="40"/>
      <c r="C537" s="41"/>
      <c r="D537" s="214" t="s">
        <v>146</v>
      </c>
      <c r="E537" s="41"/>
      <c r="F537" s="215" t="s">
        <v>922</v>
      </c>
      <c r="G537" s="41"/>
      <c r="H537" s="41"/>
      <c r="I537" s="216"/>
      <c r="J537" s="41"/>
      <c r="K537" s="41"/>
      <c r="L537" s="45"/>
      <c r="M537" s="217"/>
      <c r="N537" s="218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146</v>
      </c>
      <c r="AU537" s="18" t="s">
        <v>144</v>
      </c>
    </row>
    <row r="538" s="2" customFormat="1" ht="16.5" customHeight="1">
      <c r="A538" s="39"/>
      <c r="B538" s="40"/>
      <c r="C538" s="201" t="s">
        <v>923</v>
      </c>
      <c r="D538" s="201" t="s">
        <v>138</v>
      </c>
      <c r="E538" s="202" t="s">
        <v>924</v>
      </c>
      <c r="F538" s="203" t="s">
        <v>925</v>
      </c>
      <c r="G538" s="204" t="s">
        <v>141</v>
      </c>
      <c r="H538" s="205">
        <v>5</v>
      </c>
      <c r="I538" s="206"/>
      <c r="J538" s="207">
        <f>ROUND(I538*H538,2)</f>
        <v>0</v>
      </c>
      <c r="K538" s="203" t="s">
        <v>142</v>
      </c>
      <c r="L538" s="45"/>
      <c r="M538" s="208" t="s">
        <v>19</v>
      </c>
      <c r="N538" s="209" t="s">
        <v>47</v>
      </c>
      <c r="O538" s="85"/>
      <c r="P538" s="210">
        <f>O538*H538</f>
        <v>0</v>
      </c>
      <c r="Q538" s="210">
        <v>0</v>
      </c>
      <c r="R538" s="210">
        <f>Q538*H538</f>
        <v>0</v>
      </c>
      <c r="S538" s="210">
        <v>0</v>
      </c>
      <c r="T538" s="21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2" t="s">
        <v>261</v>
      </c>
      <c r="AT538" s="212" t="s">
        <v>138</v>
      </c>
      <c r="AU538" s="212" t="s">
        <v>144</v>
      </c>
      <c r="AY538" s="18" t="s">
        <v>135</v>
      </c>
      <c r="BE538" s="213">
        <f>IF(N538="základní",J538,0)</f>
        <v>0</v>
      </c>
      <c r="BF538" s="213">
        <f>IF(N538="snížená",J538,0)</f>
        <v>0</v>
      </c>
      <c r="BG538" s="213">
        <f>IF(N538="zákl. přenesená",J538,0)</f>
        <v>0</v>
      </c>
      <c r="BH538" s="213">
        <f>IF(N538="sníž. přenesená",J538,0)</f>
        <v>0</v>
      </c>
      <c r="BI538" s="213">
        <f>IF(N538="nulová",J538,0)</f>
        <v>0</v>
      </c>
      <c r="BJ538" s="18" t="s">
        <v>144</v>
      </c>
      <c r="BK538" s="213">
        <f>ROUND(I538*H538,2)</f>
        <v>0</v>
      </c>
      <c r="BL538" s="18" t="s">
        <v>261</v>
      </c>
      <c r="BM538" s="212" t="s">
        <v>926</v>
      </c>
    </row>
    <row r="539" s="2" customFormat="1">
      <c r="A539" s="39"/>
      <c r="B539" s="40"/>
      <c r="C539" s="41"/>
      <c r="D539" s="214" t="s">
        <v>146</v>
      </c>
      <c r="E539" s="41"/>
      <c r="F539" s="215" t="s">
        <v>927</v>
      </c>
      <c r="G539" s="41"/>
      <c r="H539" s="41"/>
      <c r="I539" s="216"/>
      <c r="J539" s="41"/>
      <c r="K539" s="41"/>
      <c r="L539" s="45"/>
      <c r="M539" s="217"/>
      <c r="N539" s="218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146</v>
      </c>
      <c r="AU539" s="18" t="s">
        <v>144</v>
      </c>
    </row>
    <row r="540" s="2" customFormat="1">
      <c r="A540" s="39"/>
      <c r="B540" s="40"/>
      <c r="C540" s="41"/>
      <c r="D540" s="219" t="s">
        <v>148</v>
      </c>
      <c r="E540" s="41"/>
      <c r="F540" s="220" t="s">
        <v>928</v>
      </c>
      <c r="G540" s="41"/>
      <c r="H540" s="41"/>
      <c r="I540" s="216"/>
      <c r="J540" s="41"/>
      <c r="K540" s="41"/>
      <c r="L540" s="45"/>
      <c r="M540" s="217"/>
      <c r="N540" s="218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148</v>
      </c>
      <c r="AU540" s="18" t="s">
        <v>144</v>
      </c>
    </row>
    <row r="541" s="2" customFormat="1" ht="16.5" customHeight="1">
      <c r="A541" s="39"/>
      <c r="B541" s="40"/>
      <c r="C541" s="253" t="s">
        <v>929</v>
      </c>
      <c r="D541" s="253" t="s">
        <v>284</v>
      </c>
      <c r="E541" s="254" t="s">
        <v>930</v>
      </c>
      <c r="F541" s="255" t="s">
        <v>931</v>
      </c>
      <c r="G541" s="256" t="s">
        <v>141</v>
      </c>
      <c r="H541" s="257">
        <v>5</v>
      </c>
      <c r="I541" s="258"/>
      <c r="J541" s="259">
        <f>ROUND(I541*H541,2)</f>
        <v>0</v>
      </c>
      <c r="K541" s="255" t="s">
        <v>430</v>
      </c>
      <c r="L541" s="260"/>
      <c r="M541" s="261" t="s">
        <v>19</v>
      </c>
      <c r="N541" s="262" t="s">
        <v>47</v>
      </c>
      <c r="O541" s="85"/>
      <c r="P541" s="210">
        <f>O541*H541</f>
        <v>0</v>
      </c>
      <c r="Q541" s="210">
        <v>5.0000000000000002E-05</v>
      </c>
      <c r="R541" s="210">
        <f>Q541*H541</f>
        <v>0.00025000000000000001</v>
      </c>
      <c r="S541" s="210">
        <v>0</v>
      </c>
      <c r="T541" s="21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2" t="s">
        <v>368</v>
      </c>
      <c r="AT541" s="212" t="s">
        <v>284</v>
      </c>
      <c r="AU541" s="212" t="s">
        <v>144</v>
      </c>
      <c r="AY541" s="18" t="s">
        <v>135</v>
      </c>
      <c r="BE541" s="213">
        <f>IF(N541="základní",J541,0)</f>
        <v>0</v>
      </c>
      <c r="BF541" s="213">
        <f>IF(N541="snížená",J541,0)</f>
        <v>0</v>
      </c>
      <c r="BG541" s="213">
        <f>IF(N541="zákl. přenesená",J541,0)</f>
        <v>0</v>
      </c>
      <c r="BH541" s="213">
        <f>IF(N541="sníž. přenesená",J541,0)</f>
        <v>0</v>
      </c>
      <c r="BI541" s="213">
        <f>IF(N541="nulová",J541,0)</f>
        <v>0</v>
      </c>
      <c r="BJ541" s="18" t="s">
        <v>144</v>
      </c>
      <c r="BK541" s="213">
        <f>ROUND(I541*H541,2)</f>
        <v>0</v>
      </c>
      <c r="BL541" s="18" t="s">
        <v>261</v>
      </c>
      <c r="BM541" s="212" t="s">
        <v>932</v>
      </c>
    </row>
    <row r="542" s="2" customFormat="1">
      <c r="A542" s="39"/>
      <c r="B542" s="40"/>
      <c r="C542" s="41"/>
      <c r="D542" s="214" t="s">
        <v>146</v>
      </c>
      <c r="E542" s="41"/>
      <c r="F542" s="215" t="s">
        <v>931</v>
      </c>
      <c r="G542" s="41"/>
      <c r="H542" s="41"/>
      <c r="I542" s="216"/>
      <c r="J542" s="41"/>
      <c r="K542" s="41"/>
      <c r="L542" s="45"/>
      <c r="M542" s="217"/>
      <c r="N542" s="218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146</v>
      </c>
      <c r="AU542" s="18" t="s">
        <v>144</v>
      </c>
    </row>
    <row r="543" s="2" customFormat="1" ht="16.5" customHeight="1">
      <c r="A543" s="39"/>
      <c r="B543" s="40"/>
      <c r="C543" s="201" t="s">
        <v>933</v>
      </c>
      <c r="D543" s="201" t="s">
        <v>138</v>
      </c>
      <c r="E543" s="202" t="s">
        <v>934</v>
      </c>
      <c r="F543" s="203" t="s">
        <v>935</v>
      </c>
      <c r="G543" s="204" t="s">
        <v>141</v>
      </c>
      <c r="H543" s="205">
        <v>50</v>
      </c>
      <c r="I543" s="206"/>
      <c r="J543" s="207">
        <f>ROUND(I543*H543,2)</f>
        <v>0</v>
      </c>
      <c r="K543" s="203" t="s">
        <v>142</v>
      </c>
      <c r="L543" s="45"/>
      <c r="M543" s="208" t="s">
        <v>19</v>
      </c>
      <c r="N543" s="209" t="s">
        <v>47</v>
      </c>
      <c r="O543" s="85"/>
      <c r="P543" s="210">
        <f>O543*H543</f>
        <v>0</v>
      </c>
      <c r="Q543" s="210">
        <v>0</v>
      </c>
      <c r="R543" s="210">
        <f>Q543*H543</f>
        <v>0</v>
      </c>
      <c r="S543" s="210">
        <v>0</v>
      </c>
      <c r="T543" s="211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2" t="s">
        <v>261</v>
      </c>
      <c r="AT543" s="212" t="s">
        <v>138</v>
      </c>
      <c r="AU543" s="212" t="s">
        <v>144</v>
      </c>
      <c r="AY543" s="18" t="s">
        <v>135</v>
      </c>
      <c r="BE543" s="213">
        <f>IF(N543="základní",J543,0)</f>
        <v>0</v>
      </c>
      <c r="BF543" s="213">
        <f>IF(N543="snížená",J543,0)</f>
        <v>0</v>
      </c>
      <c r="BG543" s="213">
        <f>IF(N543="zákl. přenesená",J543,0)</f>
        <v>0</v>
      </c>
      <c r="BH543" s="213">
        <f>IF(N543="sníž. přenesená",J543,0)</f>
        <v>0</v>
      </c>
      <c r="BI543" s="213">
        <f>IF(N543="nulová",J543,0)</f>
        <v>0</v>
      </c>
      <c r="BJ543" s="18" t="s">
        <v>144</v>
      </c>
      <c r="BK543" s="213">
        <f>ROUND(I543*H543,2)</f>
        <v>0</v>
      </c>
      <c r="BL543" s="18" t="s">
        <v>261</v>
      </c>
      <c r="BM543" s="212" t="s">
        <v>936</v>
      </c>
    </row>
    <row r="544" s="2" customFormat="1">
      <c r="A544" s="39"/>
      <c r="B544" s="40"/>
      <c r="C544" s="41"/>
      <c r="D544" s="214" t="s">
        <v>146</v>
      </c>
      <c r="E544" s="41"/>
      <c r="F544" s="215" t="s">
        <v>937</v>
      </c>
      <c r="G544" s="41"/>
      <c r="H544" s="41"/>
      <c r="I544" s="216"/>
      <c r="J544" s="41"/>
      <c r="K544" s="41"/>
      <c r="L544" s="45"/>
      <c r="M544" s="217"/>
      <c r="N544" s="218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146</v>
      </c>
      <c r="AU544" s="18" t="s">
        <v>144</v>
      </c>
    </row>
    <row r="545" s="2" customFormat="1">
      <c r="A545" s="39"/>
      <c r="B545" s="40"/>
      <c r="C545" s="41"/>
      <c r="D545" s="219" t="s">
        <v>148</v>
      </c>
      <c r="E545" s="41"/>
      <c r="F545" s="220" t="s">
        <v>938</v>
      </c>
      <c r="G545" s="41"/>
      <c r="H545" s="41"/>
      <c r="I545" s="216"/>
      <c r="J545" s="41"/>
      <c r="K545" s="41"/>
      <c r="L545" s="45"/>
      <c r="M545" s="217"/>
      <c r="N545" s="218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148</v>
      </c>
      <c r="AU545" s="18" t="s">
        <v>144</v>
      </c>
    </row>
    <row r="546" s="2" customFormat="1" ht="16.5" customHeight="1">
      <c r="A546" s="39"/>
      <c r="B546" s="40"/>
      <c r="C546" s="253" t="s">
        <v>939</v>
      </c>
      <c r="D546" s="253" t="s">
        <v>284</v>
      </c>
      <c r="E546" s="254" t="s">
        <v>940</v>
      </c>
      <c r="F546" s="255" t="s">
        <v>941</v>
      </c>
      <c r="G546" s="256" t="s">
        <v>141</v>
      </c>
      <c r="H546" s="257">
        <v>50</v>
      </c>
      <c r="I546" s="258"/>
      <c r="J546" s="259">
        <f>ROUND(I546*H546,2)</f>
        <v>0</v>
      </c>
      <c r="K546" s="255" t="s">
        <v>19</v>
      </c>
      <c r="L546" s="260"/>
      <c r="M546" s="261" t="s">
        <v>19</v>
      </c>
      <c r="N546" s="262" t="s">
        <v>47</v>
      </c>
      <c r="O546" s="85"/>
      <c r="P546" s="210">
        <f>O546*H546</f>
        <v>0</v>
      </c>
      <c r="Q546" s="210">
        <v>5.0000000000000002E-05</v>
      </c>
      <c r="R546" s="210">
        <f>Q546*H546</f>
        <v>0.0025000000000000001</v>
      </c>
      <c r="S546" s="210">
        <v>0</v>
      </c>
      <c r="T546" s="21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2" t="s">
        <v>368</v>
      </c>
      <c r="AT546" s="212" t="s">
        <v>284</v>
      </c>
      <c r="AU546" s="212" t="s">
        <v>144</v>
      </c>
      <c r="AY546" s="18" t="s">
        <v>135</v>
      </c>
      <c r="BE546" s="213">
        <f>IF(N546="základní",J546,0)</f>
        <v>0</v>
      </c>
      <c r="BF546" s="213">
        <f>IF(N546="snížená",J546,0)</f>
        <v>0</v>
      </c>
      <c r="BG546" s="213">
        <f>IF(N546="zákl. přenesená",J546,0)</f>
        <v>0</v>
      </c>
      <c r="BH546" s="213">
        <f>IF(N546="sníž. přenesená",J546,0)</f>
        <v>0</v>
      </c>
      <c r="BI546" s="213">
        <f>IF(N546="nulová",J546,0)</f>
        <v>0</v>
      </c>
      <c r="BJ546" s="18" t="s">
        <v>144</v>
      </c>
      <c r="BK546" s="213">
        <f>ROUND(I546*H546,2)</f>
        <v>0</v>
      </c>
      <c r="BL546" s="18" t="s">
        <v>261</v>
      </c>
      <c r="BM546" s="212" t="s">
        <v>942</v>
      </c>
    </row>
    <row r="547" s="2" customFormat="1">
      <c r="A547" s="39"/>
      <c r="B547" s="40"/>
      <c r="C547" s="41"/>
      <c r="D547" s="214" t="s">
        <v>146</v>
      </c>
      <c r="E547" s="41"/>
      <c r="F547" s="215" t="s">
        <v>943</v>
      </c>
      <c r="G547" s="41"/>
      <c r="H547" s="41"/>
      <c r="I547" s="216"/>
      <c r="J547" s="41"/>
      <c r="K547" s="41"/>
      <c r="L547" s="45"/>
      <c r="M547" s="217"/>
      <c r="N547" s="218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146</v>
      </c>
      <c r="AU547" s="18" t="s">
        <v>144</v>
      </c>
    </row>
    <row r="548" s="2" customFormat="1" ht="16.5" customHeight="1">
      <c r="A548" s="39"/>
      <c r="B548" s="40"/>
      <c r="C548" s="201" t="s">
        <v>944</v>
      </c>
      <c r="D548" s="201" t="s">
        <v>138</v>
      </c>
      <c r="E548" s="202" t="s">
        <v>945</v>
      </c>
      <c r="F548" s="203" t="s">
        <v>946</v>
      </c>
      <c r="G548" s="204" t="s">
        <v>141</v>
      </c>
      <c r="H548" s="205">
        <v>5</v>
      </c>
      <c r="I548" s="206"/>
      <c r="J548" s="207">
        <f>ROUND(I548*H548,2)</f>
        <v>0</v>
      </c>
      <c r="K548" s="203" t="s">
        <v>142</v>
      </c>
      <c r="L548" s="45"/>
      <c r="M548" s="208" t="s">
        <v>19</v>
      </c>
      <c r="N548" s="209" t="s">
        <v>47</v>
      </c>
      <c r="O548" s="85"/>
      <c r="P548" s="210">
        <f>O548*H548</f>
        <v>0</v>
      </c>
      <c r="Q548" s="210">
        <v>0</v>
      </c>
      <c r="R548" s="210">
        <f>Q548*H548</f>
        <v>0</v>
      </c>
      <c r="S548" s="210">
        <v>0</v>
      </c>
      <c r="T548" s="21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2" t="s">
        <v>261</v>
      </c>
      <c r="AT548" s="212" t="s">
        <v>138</v>
      </c>
      <c r="AU548" s="212" t="s">
        <v>144</v>
      </c>
      <c r="AY548" s="18" t="s">
        <v>135</v>
      </c>
      <c r="BE548" s="213">
        <f>IF(N548="základní",J548,0)</f>
        <v>0</v>
      </c>
      <c r="BF548" s="213">
        <f>IF(N548="snížená",J548,0)</f>
        <v>0</v>
      </c>
      <c r="BG548" s="213">
        <f>IF(N548="zákl. přenesená",J548,0)</f>
        <v>0</v>
      </c>
      <c r="BH548" s="213">
        <f>IF(N548="sníž. přenesená",J548,0)</f>
        <v>0</v>
      </c>
      <c r="BI548" s="213">
        <f>IF(N548="nulová",J548,0)</f>
        <v>0</v>
      </c>
      <c r="BJ548" s="18" t="s">
        <v>144</v>
      </c>
      <c r="BK548" s="213">
        <f>ROUND(I548*H548,2)</f>
        <v>0</v>
      </c>
      <c r="BL548" s="18" t="s">
        <v>261</v>
      </c>
      <c r="BM548" s="212" t="s">
        <v>947</v>
      </c>
    </row>
    <row r="549" s="2" customFormat="1">
      <c r="A549" s="39"/>
      <c r="B549" s="40"/>
      <c r="C549" s="41"/>
      <c r="D549" s="214" t="s">
        <v>146</v>
      </c>
      <c r="E549" s="41"/>
      <c r="F549" s="215" t="s">
        <v>948</v>
      </c>
      <c r="G549" s="41"/>
      <c r="H549" s="41"/>
      <c r="I549" s="216"/>
      <c r="J549" s="41"/>
      <c r="K549" s="41"/>
      <c r="L549" s="45"/>
      <c r="M549" s="217"/>
      <c r="N549" s="218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146</v>
      </c>
      <c r="AU549" s="18" t="s">
        <v>144</v>
      </c>
    </row>
    <row r="550" s="2" customFormat="1">
      <c r="A550" s="39"/>
      <c r="B550" s="40"/>
      <c r="C550" s="41"/>
      <c r="D550" s="219" t="s">
        <v>148</v>
      </c>
      <c r="E550" s="41"/>
      <c r="F550" s="220" t="s">
        <v>949</v>
      </c>
      <c r="G550" s="41"/>
      <c r="H550" s="41"/>
      <c r="I550" s="216"/>
      <c r="J550" s="41"/>
      <c r="K550" s="41"/>
      <c r="L550" s="45"/>
      <c r="M550" s="217"/>
      <c r="N550" s="218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148</v>
      </c>
      <c r="AU550" s="18" t="s">
        <v>144</v>
      </c>
    </row>
    <row r="551" s="2" customFormat="1" ht="16.5" customHeight="1">
      <c r="A551" s="39"/>
      <c r="B551" s="40"/>
      <c r="C551" s="253" t="s">
        <v>950</v>
      </c>
      <c r="D551" s="253" t="s">
        <v>284</v>
      </c>
      <c r="E551" s="254" t="s">
        <v>951</v>
      </c>
      <c r="F551" s="255" t="s">
        <v>941</v>
      </c>
      <c r="G551" s="256" t="s">
        <v>141</v>
      </c>
      <c r="H551" s="257">
        <v>5</v>
      </c>
      <c r="I551" s="258"/>
      <c r="J551" s="259">
        <f>ROUND(I551*H551,2)</f>
        <v>0</v>
      </c>
      <c r="K551" s="255" t="s">
        <v>19</v>
      </c>
      <c r="L551" s="260"/>
      <c r="M551" s="261" t="s">
        <v>19</v>
      </c>
      <c r="N551" s="262" t="s">
        <v>47</v>
      </c>
      <c r="O551" s="85"/>
      <c r="P551" s="210">
        <f>O551*H551</f>
        <v>0</v>
      </c>
      <c r="Q551" s="210">
        <v>5.0000000000000002E-05</v>
      </c>
      <c r="R551" s="210">
        <f>Q551*H551</f>
        <v>0.00025000000000000001</v>
      </c>
      <c r="S551" s="210">
        <v>0</v>
      </c>
      <c r="T551" s="21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2" t="s">
        <v>368</v>
      </c>
      <c r="AT551" s="212" t="s">
        <v>284</v>
      </c>
      <c r="AU551" s="212" t="s">
        <v>144</v>
      </c>
      <c r="AY551" s="18" t="s">
        <v>135</v>
      </c>
      <c r="BE551" s="213">
        <f>IF(N551="základní",J551,0)</f>
        <v>0</v>
      </c>
      <c r="BF551" s="213">
        <f>IF(N551="snížená",J551,0)</f>
        <v>0</v>
      </c>
      <c r="BG551" s="213">
        <f>IF(N551="zákl. přenesená",J551,0)</f>
        <v>0</v>
      </c>
      <c r="BH551" s="213">
        <f>IF(N551="sníž. přenesená",J551,0)</f>
        <v>0</v>
      </c>
      <c r="BI551" s="213">
        <f>IF(N551="nulová",J551,0)</f>
        <v>0</v>
      </c>
      <c r="BJ551" s="18" t="s">
        <v>144</v>
      </c>
      <c r="BK551" s="213">
        <f>ROUND(I551*H551,2)</f>
        <v>0</v>
      </c>
      <c r="BL551" s="18" t="s">
        <v>261</v>
      </c>
      <c r="BM551" s="212" t="s">
        <v>952</v>
      </c>
    </row>
    <row r="552" s="2" customFormat="1">
      <c r="A552" s="39"/>
      <c r="B552" s="40"/>
      <c r="C552" s="41"/>
      <c r="D552" s="214" t="s">
        <v>146</v>
      </c>
      <c r="E552" s="41"/>
      <c r="F552" s="215" t="s">
        <v>953</v>
      </c>
      <c r="G552" s="41"/>
      <c r="H552" s="41"/>
      <c r="I552" s="216"/>
      <c r="J552" s="41"/>
      <c r="K552" s="41"/>
      <c r="L552" s="45"/>
      <c r="M552" s="217"/>
      <c r="N552" s="218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146</v>
      </c>
      <c r="AU552" s="18" t="s">
        <v>144</v>
      </c>
    </row>
    <row r="553" s="2" customFormat="1" ht="16.5" customHeight="1">
      <c r="A553" s="39"/>
      <c r="B553" s="40"/>
      <c r="C553" s="201" t="s">
        <v>954</v>
      </c>
      <c r="D553" s="201" t="s">
        <v>138</v>
      </c>
      <c r="E553" s="202" t="s">
        <v>955</v>
      </c>
      <c r="F553" s="203" t="s">
        <v>956</v>
      </c>
      <c r="G553" s="204" t="s">
        <v>141</v>
      </c>
      <c r="H553" s="205">
        <v>65</v>
      </c>
      <c r="I553" s="206"/>
      <c r="J553" s="207">
        <f>ROUND(I553*H553,2)</f>
        <v>0</v>
      </c>
      <c r="K553" s="203" t="s">
        <v>142</v>
      </c>
      <c r="L553" s="45"/>
      <c r="M553" s="208" t="s">
        <v>19</v>
      </c>
      <c r="N553" s="209" t="s">
        <v>47</v>
      </c>
      <c r="O553" s="85"/>
      <c r="P553" s="210">
        <f>O553*H553</f>
        <v>0</v>
      </c>
      <c r="Q553" s="210">
        <v>0</v>
      </c>
      <c r="R553" s="210">
        <f>Q553*H553</f>
        <v>0</v>
      </c>
      <c r="S553" s="210">
        <v>0</v>
      </c>
      <c r="T553" s="211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2" t="s">
        <v>261</v>
      </c>
      <c r="AT553" s="212" t="s">
        <v>138</v>
      </c>
      <c r="AU553" s="212" t="s">
        <v>144</v>
      </c>
      <c r="AY553" s="18" t="s">
        <v>135</v>
      </c>
      <c r="BE553" s="213">
        <f>IF(N553="základní",J553,0)</f>
        <v>0</v>
      </c>
      <c r="BF553" s="213">
        <f>IF(N553="snížená",J553,0)</f>
        <v>0</v>
      </c>
      <c r="BG553" s="213">
        <f>IF(N553="zákl. přenesená",J553,0)</f>
        <v>0</v>
      </c>
      <c r="BH553" s="213">
        <f>IF(N553="sníž. přenesená",J553,0)</f>
        <v>0</v>
      </c>
      <c r="BI553" s="213">
        <f>IF(N553="nulová",J553,0)</f>
        <v>0</v>
      </c>
      <c r="BJ553" s="18" t="s">
        <v>144</v>
      </c>
      <c r="BK553" s="213">
        <f>ROUND(I553*H553,2)</f>
        <v>0</v>
      </c>
      <c r="BL553" s="18" t="s">
        <v>261</v>
      </c>
      <c r="BM553" s="212" t="s">
        <v>957</v>
      </c>
    </row>
    <row r="554" s="2" customFormat="1">
      <c r="A554" s="39"/>
      <c r="B554" s="40"/>
      <c r="C554" s="41"/>
      <c r="D554" s="214" t="s">
        <v>146</v>
      </c>
      <c r="E554" s="41"/>
      <c r="F554" s="215" t="s">
        <v>958</v>
      </c>
      <c r="G554" s="41"/>
      <c r="H554" s="41"/>
      <c r="I554" s="216"/>
      <c r="J554" s="41"/>
      <c r="K554" s="41"/>
      <c r="L554" s="45"/>
      <c r="M554" s="217"/>
      <c r="N554" s="218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146</v>
      </c>
      <c r="AU554" s="18" t="s">
        <v>144</v>
      </c>
    </row>
    <row r="555" s="2" customFormat="1">
      <c r="A555" s="39"/>
      <c r="B555" s="40"/>
      <c r="C555" s="41"/>
      <c r="D555" s="219" t="s">
        <v>148</v>
      </c>
      <c r="E555" s="41"/>
      <c r="F555" s="220" t="s">
        <v>959</v>
      </c>
      <c r="G555" s="41"/>
      <c r="H555" s="41"/>
      <c r="I555" s="216"/>
      <c r="J555" s="41"/>
      <c r="K555" s="41"/>
      <c r="L555" s="45"/>
      <c r="M555" s="217"/>
      <c r="N555" s="218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148</v>
      </c>
      <c r="AU555" s="18" t="s">
        <v>144</v>
      </c>
    </row>
    <row r="556" s="2" customFormat="1" ht="16.5" customHeight="1">
      <c r="A556" s="39"/>
      <c r="B556" s="40"/>
      <c r="C556" s="253" t="s">
        <v>960</v>
      </c>
      <c r="D556" s="253" t="s">
        <v>284</v>
      </c>
      <c r="E556" s="254" t="s">
        <v>961</v>
      </c>
      <c r="F556" s="255" t="s">
        <v>962</v>
      </c>
      <c r="G556" s="256" t="s">
        <v>141</v>
      </c>
      <c r="H556" s="257">
        <v>65</v>
      </c>
      <c r="I556" s="258"/>
      <c r="J556" s="259">
        <f>ROUND(I556*H556,2)</f>
        <v>0</v>
      </c>
      <c r="K556" s="255" t="s">
        <v>19</v>
      </c>
      <c r="L556" s="260"/>
      <c r="M556" s="261" t="s">
        <v>19</v>
      </c>
      <c r="N556" s="262" t="s">
        <v>47</v>
      </c>
      <c r="O556" s="85"/>
      <c r="P556" s="210">
        <f>O556*H556</f>
        <v>0</v>
      </c>
      <c r="Q556" s="210">
        <v>0.00025000000000000001</v>
      </c>
      <c r="R556" s="210">
        <f>Q556*H556</f>
        <v>0.016250000000000001</v>
      </c>
      <c r="S556" s="210">
        <v>0</v>
      </c>
      <c r="T556" s="21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2" t="s">
        <v>368</v>
      </c>
      <c r="AT556" s="212" t="s">
        <v>284</v>
      </c>
      <c r="AU556" s="212" t="s">
        <v>144</v>
      </c>
      <c r="AY556" s="18" t="s">
        <v>135</v>
      </c>
      <c r="BE556" s="213">
        <f>IF(N556="základní",J556,0)</f>
        <v>0</v>
      </c>
      <c r="BF556" s="213">
        <f>IF(N556="snížená",J556,0)</f>
        <v>0</v>
      </c>
      <c r="BG556" s="213">
        <f>IF(N556="zákl. přenesená",J556,0)</f>
        <v>0</v>
      </c>
      <c r="BH556" s="213">
        <f>IF(N556="sníž. přenesená",J556,0)</f>
        <v>0</v>
      </c>
      <c r="BI556" s="213">
        <f>IF(N556="nulová",J556,0)</f>
        <v>0</v>
      </c>
      <c r="BJ556" s="18" t="s">
        <v>144</v>
      </c>
      <c r="BK556" s="213">
        <f>ROUND(I556*H556,2)</f>
        <v>0</v>
      </c>
      <c r="BL556" s="18" t="s">
        <v>261</v>
      </c>
      <c r="BM556" s="212" t="s">
        <v>963</v>
      </c>
    </row>
    <row r="557" s="2" customFormat="1">
      <c r="A557" s="39"/>
      <c r="B557" s="40"/>
      <c r="C557" s="41"/>
      <c r="D557" s="214" t="s">
        <v>146</v>
      </c>
      <c r="E557" s="41"/>
      <c r="F557" s="215" t="s">
        <v>964</v>
      </c>
      <c r="G557" s="41"/>
      <c r="H557" s="41"/>
      <c r="I557" s="216"/>
      <c r="J557" s="41"/>
      <c r="K557" s="41"/>
      <c r="L557" s="45"/>
      <c r="M557" s="217"/>
      <c r="N557" s="218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146</v>
      </c>
      <c r="AU557" s="18" t="s">
        <v>144</v>
      </c>
    </row>
    <row r="558" s="2" customFormat="1" ht="16.5" customHeight="1">
      <c r="A558" s="39"/>
      <c r="B558" s="40"/>
      <c r="C558" s="201" t="s">
        <v>965</v>
      </c>
      <c r="D558" s="201" t="s">
        <v>138</v>
      </c>
      <c r="E558" s="202" t="s">
        <v>966</v>
      </c>
      <c r="F558" s="203" t="s">
        <v>967</v>
      </c>
      <c r="G558" s="204" t="s">
        <v>141</v>
      </c>
      <c r="H558" s="205">
        <v>5</v>
      </c>
      <c r="I558" s="206"/>
      <c r="J558" s="207">
        <f>ROUND(I558*H558,2)</f>
        <v>0</v>
      </c>
      <c r="K558" s="203" t="s">
        <v>142</v>
      </c>
      <c r="L558" s="45"/>
      <c r="M558" s="208" t="s">
        <v>19</v>
      </c>
      <c r="N558" s="209" t="s">
        <v>47</v>
      </c>
      <c r="O558" s="85"/>
      <c r="P558" s="210">
        <f>O558*H558</f>
        <v>0</v>
      </c>
      <c r="Q558" s="210">
        <v>0</v>
      </c>
      <c r="R558" s="210">
        <f>Q558*H558</f>
        <v>0</v>
      </c>
      <c r="S558" s="210">
        <v>0</v>
      </c>
      <c r="T558" s="211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2" t="s">
        <v>261</v>
      </c>
      <c r="AT558" s="212" t="s">
        <v>138</v>
      </c>
      <c r="AU558" s="212" t="s">
        <v>144</v>
      </c>
      <c r="AY558" s="18" t="s">
        <v>135</v>
      </c>
      <c r="BE558" s="213">
        <f>IF(N558="základní",J558,0)</f>
        <v>0</v>
      </c>
      <c r="BF558" s="213">
        <f>IF(N558="snížená",J558,0)</f>
        <v>0</v>
      </c>
      <c r="BG558" s="213">
        <f>IF(N558="zákl. přenesená",J558,0)</f>
        <v>0</v>
      </c>
      <c r="BH558" s="213">
        <f>IF(N558="sníž. přenesená",J558,0)</f>
        <v>0</v>
      </c>
      <c r="BI558" s="213">
        <f>IF(N558="nulová",J558,0)</f>
        <v>0</v>
      </c>
      <c r="BJ558" s="18" t="s">
        <v>144</v>
      </c>
      <c r="BK558" s="213">
        <f>ROUND(I558*H558,2)</f>
        <v>0</v>
      </c>
      <c r="BL558" s="18" t="s">
        <v>261</v>
      </c>
      <c r="BM558" s="212" t="s">
        <v>968</v>
      </c>
    </row>
    <row r="559" s="2" customFormat="1">
      <c r="A559" s="39"/>
      <c r="B559" s="40"/>
      <c r="C559" s="41"/>
      <c r="D559" s="214" t="s">
        <v>146</v>
      </c>
      <c r="E559" s="41"/>
      <c r="F559" s="215" t="s">
        <v>969</v>
      </c>
      <c r="G559" s="41"/>
      <c r="H559" s="41"/>
      <c r="I559" s="216"/>
      <c r="J559" s="41"/>
      <c r="K559" s="41"/>
      <c r="L559" s="45"/>
      <c r="M559" s="217"/>
      <c r="N559" s="218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146</v>
      </c>
      <c r="AU559" s="18" t="s">
        <v>144</v>
      </c>
    </row>
    <row r="560" s="2" customFormat="1">
      <c r="A560" s="39"/>
      <c r="B560" s="40"/>
      <c r="C560" s="41"/>
      <c r="D560" s="219" t="s">
        <v>148</v>
      </c>
      <c r="E560" s="41"/>
      <c r="F560" s="220" t="s">
        <v>970</v>
      </c>
      <c r="G560" s="41"/>
      <c r="H560" s="41"/>
      <c r="I560" s="216"/>
      <c r="J560" s="41"/>
      <c r="K560" s="41"/>
      <c r="L560" s="45"/>
      <c r="M560" s="217"/>
      <c r="N560" s="218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148</v>
      </c>
      <c r="AU560" s="18" t="s">
        <v>144</v>
      </c>
    </row>
    <row r="561" s="2" customFormat="1" ht="16.5" customHeight="1">
      <c r="A561" s="39"/>
      <c r="B561" s="40"/>
      <c r="C561" s="253" t="s">
        <v>971</v>
      </c>
      <c r="D561" s="253" t="s">
        <v>284</v>
      </c>
      <c r="E561" s="254" t="s">
        <v>972</v>
      </c>
      <c r="F561" s="255" t="s">
        <v>973</v>
      </c>
      <c r="G561" s="256" t="s">
        <v>141</v>
      </c>
      <c r="H561" s="257">
        <v>5</v>
      </c>
      <c r="I561" s="258"/>
      <c r="J561" s="259">
        <f>ROUND(I561*H561,2)</f>
        <v>0</v>
      </c>
      <c r="K561" s="255" t="s">
        <v>19</v>
      </c>
      <c r="L561" s="260"/>
      <c r="M561" s="261" t="s">
        <v>19</v>
      </c>
      <c r="N561" s="262" t="s">
        <v>47</v>
      </c>
      <c r="O561" s="85"/>
      <c r="P561" s="210">
        <f>O561*H561</f>
        <v>0</v>
      </c>
      <c r="Q561" s="210">
        <v>0.00014999999999999999</v>
      </c>
      <c r="R561" s="210">
        <f>Q561*H561</f>
        <v>0.00074999999999999991</v>
      </c>
      <c r="S561" s="210">
        <v>0</v>
      </c>
      <c r="T561" s="211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2" t="s">
        <v>368</v>
      </c>
      <c r="AT561" s="212" t="s">
        <v>284</v>
      </c>
      <c r="AU561" s="212" t="s">
        <v>144</v>
      </c>
      <c r="AY561" s="18" t="s">
        <v>135</v>
      </c>
      <c r="BE561" s="213">
        <f>IF(N561="základní",J561,0)</f>
        <v>0</v>
      </c>
      <c r="BF561" s="213">
        <f>IF(N561="snížená",J561,0)</f>
        <v>0</v>
      </c>
      <c r="BG561" s="213">
        <f>IF(N561="zákl. přenesená",J561,0)</f>
        <v>0</v>
      </c>
      <c r="BH561" s="213">
        <f>IF(N561="sníž. přenesená",J561,0)</f>
        <v>0</v>
      </c>
      <c r="BI561" s="213">
        <f>IF(N561="nulová",J561,0)</f>
        <v>0</v>
      </c>
      <c r="BJ561" s="18" t="s">
        <v>144</v>
      </c>
      <c r="BK561" s="213">
        <f>ROUND(I561*H561,2)</f>
        <v>0</v>
      </c>
      <c r="BL561" s="18" t="s">
        <v>261</v>
      </c>
      <c r="BM561" s="212" t="s">
        <v>974</v>
      </c>
    </row>
    <row r="562" s="2" customFormat="1">
      <c r="A562" s="39"/>
      <c r="B562" s="40"/>
      <c r="C562" s="41"/>
      <c r="D562" s="214" t="s">
        <v>146</v>
      </c>
      <c r="E562" s="41"/>
      <c r="F562" s="215" t="s">
        <v>975</v>
      </c>
      <c r="G562" s="41"/>
      <c r="H562" s="41"/>
      <c r="I562" s="216"/>
      <c r="J562" s="41"/>
      <c r="K562" s="41"/>
      <c r="L562" s="45"/>
      <c r="M562" s="217"/>
      <c r="N562" s="218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146</v>
      </c>
      <c r="AU562" s="18" t="s">
        <v>144</v>
      </c>
    </row>
    <row r="563" s="2" customFormat="1" ht="24.15" customHeight="1">
      <c r="A563" s="39"/>
      <c r="B563" s="40"/>
      <c r="C563" s="201" t="s">
        <v>976</v>
      </c>
      <c r="D563" s="201" t="s">
        <v>138</v>
      </c>
      <c r="E563" s="202" t="s">
        <v>977</v>
      </c>
      <c r="F563" s="203" t="s">
        <v>978</v>
      </c>
      <c r="G563" s="204" t="s">
        <v>141</v>
      </c>
      <c r="H563" s="205">
        <v>20</v>
      </c>
      <c r="I563" s="206"/>
      <c r="J563" s="207">
        <f>ROUND(I563*H563,2)</f>
        <v>0</v>
      </c>
      <c r="K563" s="203" t="s">
        <v>142</v>
      </c>
      <c r="L563" s="45"/>
      <c r="M563" s="208" t="s">
        <v>19</v>
      </c>
      <c r="N563" s="209" t="s">
        <v>47</v>
      </c>
      <c r="O563" s="85"/>
      <c r="P563" s="210">
        <f>O563*H563</f>
        <v>0</v>
      </c>
      <c r="Q563" s="210">
        <v>0</v>
      </c>
      <c r="R563" s="210">
        <f>Q563*H563</f>
        <v>0</v>
      </c>
      <c r="S563" s="210">
        <v>0</v>
      </c>
      <c r="T563" s="21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2" t="s">
        <v>261</v>
      </c>
      <c r="AT563" s="212" t="s">
        <v>138</v>
      </c>
      <c r="AU563" s="212" t="s">
        <v>144</v>
      </c>
      <c r="AY563" s="18" t="s">
        <v>135</v>
      </c>
      <c r="BE563" s="213">
        <f>IF(N563="základní",J563,0)</f>
        <v>0</v>
      </c>
      <c r="BF563" s="213">
        <f>IF(N563="snížená",J563,0)</f>
        <v>0</v>
      </c>
      <c r="BG563" s="213">
        <f>IF(N563="zákl. přenesená",J563,0)</f>
        <v>0</v>
      </c>
      <c r="BH563" s="213">
        <f>IF(N563="sníž. přenesená",J563,0)</f>
        <v>0</v>
      </c>
      <c r="BI563" s="213">
        <f>IF(N563="nulová",J563,0)</f>
        <v>0</v>
      </c>
      <c r="BJ563" s="18" t="s">
        <v>144</v>
      </c>
      <c r="BK563" s="213">
        <f>ROUND(I563*H563,2)</f>
        <v>0</v>
      </c>
      <c r="BL563" s="18" t="s">
        <v>261</v>
      </c>
      <c r="BM563" s="212" t="s">
        <v>979</v>
      </c>
    </row>
    <row r="564" s="2" customFormat="1">
      <c r="A564" s="39"/>
      <c r="B564" s="40"/>
      <c r="C564" s="41"/>
      <c r="D564" s="214" t="s">
        <v>146</v>
      </c>
      <c r="E564" s="41"/>
      <c r="F564" s="215" t="s">
        <v>980</v>
      </c>
      <c r="G564" s="41"/>
      <c r="H564" s="41"/>
      <c r="I564" s="216"/>
      <c r="J564" s="41"/>
      <c r="K564" s="41"/>
      <c r="L564" s="45"/>
      <c r="M564" s="217"/>
      <c r="N564" s="218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146</v>
      </c>
      <c r="AU564" s="18" t="s">
        <v>144</v>
      </c>
    </row>
    <row r="565" s="2" customFormat="1">
      <c r="A565" s="39"/>
      <c r="B565" s="40"/>
      <c r="C565" s="41"/>
      <c r="D565" s="219" t="s">
        <v>148</v>
      </c>
      <c r="E565" s="41"/>
      <c r="F565" s="220" t="s">
        <v>981</v>
      </c>
      <c r="G565" s="41"/>
      <c r="H565" s="41"/>
      <c r="I565" s="216"/>
      <c r="J565" s="41"/>
      <c r="K565" s="41"/>
      <c r="L565" s="45"/>
      <c r="M565" s="217"/>
      <c r="N565" s="218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148</v>
      </c>
      <c r="AU565" s="18" t="s">
        <v>144</v>
      </c>
    </row>
    <row r="566" s="2" customFormat="1" ht="37.8" customHeight="1">
      <c r="A566" s="39"/>
      <c r="B566" s="40"/>
      <c r="C566" s="253" t="s">
        <v>982</v>
      </c>
      <c r="D566" s="253" t="s">
        <v>284</v>
      </c>
      <c r="E566" s="254" t="s">
        <v>983</v>
      </c>
      <c r="F566" s="255" t="s">
        <v>984</v>
      </c>
      <c r="G566" s="256" t="s">
        <v>141</v>
      </c>
      <c r="H566" s="257">
        <v>20</v>
      </c>
      <c r="I566" s="258"/>
      <c r="J566" s="259">
        <f>ROUND(I566*H566,2)</f>
        <v>0</v>
      </c>
      <c r="K566" s="255" t="s">
        <v>19</v>
      </c>
      <c r="L566" s="260"/>
      <c r="M566" s="261" t="s">
        <v>19</v>
      </c>
      <c r="N566" s="262" t="s">
        <v>47</v>
      </c>
      <c r="O566" s="85"/>
      <c r="P566" s="210">
        <f>O566*H566</f>
        <v>0</v>
      </c>
      <c r="Q566" s="210">
        <v>0.0040000000000000001</v>
      </c>
      <c r="R566" s="210">
        <f>Q566*H566</f>
        <v>0.080000000000000002</v>
      </c>
      <c r="S566" s="210">
        <v>0</v>
      </c>
      <c r="T566" s="21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2" t="s">
        <v>368</v>
      </c>
      <c r="AT566" s="212" t="s">
        <v>284</v>
      </c>
      <c r="AU566" s="212" t="s">
        <v>144</v>
      </c>
      <c r="AY566" s="18" t="s">
        <v>135</v>
      </c>
      <c r="BE566" s="213">
        <f>IF(N566="základní",J566,0)</f>
        <v>0</v>
      </c>
      <c r="BF566" s="213">
        <f>IF(N566="snížená",J566,0)</f>
        <v>0</v>
      </c>
      <c r="BG566" s="213">
        <f>IF(N566="zákl. přenesená",J566,0)</f>
        <v>0</v>
      </c>
      <c r="BH566" s="213">
        <f>IF(N566="sníž. přenesená",J566,0)</f>
        <v>0</v>
      </c>
      <c r="BI566" s="213">
        <f>IF(N566="nulová",J566,0)</f>
        <v>0</v>
      </c>
      <c r="BJ566" s="18" t="s">
        <v>144</v>
      </c>
      <c r="BK566" s="213">
        <f>ROUND(I566*H566,2)</f>
        <v>0</v>
      </c>
      <c r="BL566" s="18" t="s">
        <v>261</v>
      </c>
      <c r="BM566" s="212" t="s">
        <v>985</v>
      </c>
    </row>
    <row r="567" s="2" customFormat="1">
      <c r="A567" s="39"/>
      <c r="B567" s="40"/>
      <c r="C567" s="41"/>
      <c r="D567" s="214" t="s">
        <v>146</v>
      </c>
      <c r="E567" s="41"/>
      <c r="F567" s="215" t="s">
        <v>984</v>
      </c>
      <c r="G567" s="41"/>
      <c r="H567" s="41"/>
      <c r="I567" s="216"/>
      <c r="J567" s="41"/>
      <c r="K567" s="41"/>
      <c r="L567" s="45"/>
      <c r="M567" s="217"/>
      <c r="N567" s="218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146</v>
      </c>
      <c r="AU567" s="18" t="s">
        <v>144</v>
      </c>
    </row>
    <row r="568" s="2" customFormat="1" ht="24.15" customHeight="1">
      <c r="A568" s="39"/>
      <c r="B568" s="40"/>
      <c r="C568" s="201" t="s">
        <v>986</v>
      </c>
      <c r="D568" s="201" t="s">
        <v>138</v>
      </c>
      <c r="E568" s="202" t="s">
        <v>977</v>
      </c>
      <c r="F568" s="203" t="s">
        <v>978</v>
      </c>
      <c r="G568" s="204" t="s">
        <v>141</v>
      </c>
      <c r="H568" s="205">
        <v>10</v>
      </c>
      <c r="I568" s="206"/>
      <c r="J568" s="207">
        <f>ROUND(I568*H568,2)</f>
        <v>0</v>
      </c>
      <c r="K568" s="203" t="s">
        <v>142</v>
      </c>
      <c r="L568" s="45"/>
      <c r="M568" s="208" t="s">
        <v>19</v>
      </c>
      <c r="N568" s="209" t="s">
        <v>47</v>
      </c>
      <c r="O568" s="85"/>
      <c r="P568" s="210">
        <f>O568*H568</f>
        <v>0</v>
      </c>
      <c r="Q568" s="210">
        <v>0</v>
      </c>
      <c r="R568" s="210">
        <f>Q568*H568</f>
        <v>0</v>
      </c>
      <c r="S568" s="210">
        <v>0</v>
      </c>
      <c r="T568" s="21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2" t="s">
        <v>261</v>
      </c>
      <c r="AT568" s="212" t="s">
        <v>138</v>
      </c>
      <c r="AU568" s="212" t="s">
        <v>144</v>
      </c>
      <c r="AY568" s="18" t="s">
        <v>135</v>
      </c>
      <c r="BE568" s="213">
        <f>IF(N568="základní",J568,0)</f>
        <v>0</v>
      </c>
      <c r="BF568" s="213">
        <f>IF(N568="snížená",J568,0)</f>
        <v>0</v>
      </c>
      <c r="BG568" s="213">
        <f>IF(N568="zákl. přenesená",J568,0)</f>
        <v>0</v>
      </c>
      <c r="BH568" s="213">
        <f>IF(N568="sníž. přenesená",J568,0)</f>
        <v>0</v>
      </c>
      <c r="BI568" s="213">
        <f>IF(N568="nulová",J568,0)</f>
        <v>0</v>
      </c>
      <c r="BJ568" s="18" t="s">
        <v>144</v>
      </c>
      <c r="BK568" s="213">
        <f>ROUND(I568*H568,2)</f>
        <v>0</v>
      </c>
      <c r="BL568" s="18" t="s">
        <v>261</v>
      </c>
      <c r="BM568" s="212" t="s">
        <v>987</v>
      </c>
    </row>
    <row r="569" s="2" customFormat="1">
      <c r="A569" s="39"/>
      <c r="B569" s="40"/>
      <c r="C569" s="41"/>
      <c r="D569" s="214" t="s">
        <v>146</v>
      </c>
      <c r="E569" s="41"/>
      <c r="F569" s="215" t="s">
        <v>980</v>
      </c>
      <c r="G569" s="41"/>
      <c r="H569" s="41"/>
      <c r="I569" s="216"/>
      <c r="J569" s="41"/>
      <c r="K569" s="41"/>
      <c r="L569" s="45"/>
      <c r="M569" s="217"/>
      <c r="N569" s="218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146</v>
      </c>
      <c r="AU569" s="18" t="s">
        <v>144</v>
      </c>
    </row>
    <row r="570" s="2" customFormat="1">
      <c r="A570" s="39"/>
      <c r="B570" s="40"/>
      <c r="C570" s="41"/>
      <c r="D570" s="219" t="s">
        <v>148</v>
      </c>
      <c r="E570" s="41"/>
      <c r="F570" s="220" t="s">
        <v>981</v>
      </c>
      <c r="G570" s="41"/>
      <c r="H570" s="41"/>
      <c r="I570" s="216"/>
      <c r="J570" s="41"/>
      <c r="K570" s="41"/>
      <c r="L570" s="45"/>
      <c r="M570" s="217"/>
      <c r="N570" s="218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148</v>
      </c>
      <c r="AU570" s="18" t="s">
        <v>144</v>
      </c>
    </row>
    <row r="571" s="2" customFormat="1" ht="37.8" customHeight="1">
      <c r="A571" s="39"/>
      <c r="B571" s="40"/>
      <c r="C571" s="253" t="s">
        <v>988</v>
      </c>
      <c r="D571" s="253" t="s">
        <v>284</v>
      </c>
      <c r="E571" s="254" t="s">
        <v>989</v>
      </c>
      <c r="F571" s="255" t="s">
        <v>990</v>
      </c>
      <c r="G571" s="256" t="s">
        <v>141</v>
      </c>
      <c r="H571" s="257">
        <v>10</v>
      </c>
      <c r="I571" s="258"/>
      <c r="J571" s="259">
        <f>ROUND(I571*H571,2)</f>
        <v>0</v>
      </c>
      <c r="K571" s="255" t="s">
        <v>19</v>
      </c>
      <c r="L571" s="260"/>
      <c r="M571" s="261" t="s">
        <v>19</v>
      </c>
      <c r="N571" s="262" t="s">
        <v>47</v>
      </c>
      <c r="O571" s="85"/>
      <c r="P571" s="210">
        <f>O571*H571</f>
        <v>0</v>
      </c>
      <c r="Q571" s="210">
        <v>0.0040000000000000001</v>
      </c>
      <c r="R571" s="210">
        <f>Q571*H571</f>
        <v>0.040000000000000001</v>
      </c>
      <c r="S571" s="210">
        <v>0</v>
      </c>
      <c r="T571" s="21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2" t="s">
        <v>368</v>
      </c>
      <c r="AT571" s="212" t="s">
        <v>284</v>
      </c>
      <c r="AU571" s="212" t="s">
        <v>144</v>
      </c>
      <c r="AY571" s="18" t="s">
        <v>135</v>
      </c>
      <c r="BE571" s="213">
        <f>IF(N571="základní",J571,0)</f>
        <v>0</v>
      </c>
      <c r="BF571" s="213">
        <f>IF(N571="snížená",J571,0)</f>
        <v>0</v>
      </c>
      <c r="BG571" s="213">
        <f>IF(N571="zákl. přenesená",J571,0)</f>
        <v>0</v>
      </c>
      <c r="BH571" s="213">
        <f>IF(N571="sníž. přenesená",J571,0)</f>
        <v>0</v>
      </c>
      <c r="BI571" s="213">
        <f>IF(N571="nulová",J571,0)</f>
        <v>0</v>
      </c>
      <c r="BJ571" s="18" t="s">
        <v>144</v>
      </c>
      <c r="BK571" s="213">
        <f>ROUND(I571*H571,2)</f>
        <v>0</v>
      </c>
      <c r="BL571" s="18" t="s">
        <v>261</v>
      </c>
      <c r="BM571" s="212" t="s">
        <v>991</v>
      </c>
    </row>
    <row r="572" s="2" customFormat="1">
      <c r="A572" s="39"/>
      <c r="B572" s="40"/>
      <c r="C572" s="41"/>
      <c r="D572" s="214" t="s">
        <v>146</v>
      </c>
      <c r="E572" s="41"/>
      <c r="F572" s="215" t="s">
        <v>990</v>
      </c>
      <c r="G572" s="41"/>
      <c r="H572" s="41"/>
      <c r="I572" s="216"/>
      <c r="J572" s="41"/>
      <c r="K572" s="41"/>
      <c r="L572" s="45"/>
      <c r="M572" s="217"/>
      <c r="N572" s="218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146</v>
      </c>
      <c r="AU572" s="18" t="s">
        <v>144</v>
      </c>
    </row>
    <row r="573" s="2" customFormat="1" ht="16.5" customHeight="1">
      <c r="A573" s="39"/>
      <c r="B573" s="40"/>
      <c r="C573" s="201" t="s">
        <v>992</v>
      </c>
      <c r="D573" s="201" t="s">
        <v>138</v>
      </c>
      <c r="E573" s="202" t="s">
        <v>993</v>
      </c>
      <c r="F573" s="203" t="s">
        <v>994</v>
      </c>
      <c r="G573" s="204" t="s">
        <v>574</v>
      </c>
      <c r="H573" s="205">
        <v>8</v>
      </c>
      <c r="I573" s="206"/>
      <c r="J573" s="207">
        <f>ROUND(I573*H573,2)</f>
        <v>0</v>
      </c>
      <c r="K573" s="203" t="s">
        <v>19</v>
      </c>
      <c r="L573" s="45"/>
      <c r="M573" s="208" t="s">
        <v>19</v>
      </c>
      <c r="N573" s="209" t="s">
        <v>47</v>
      </c>
      <c r="O573" s="85"/>
      <c r="P573" s="210">
        <f>O573*H573</f>
        <v>0</v>
      </c>
      <c r="Q573" s="210">
        <v>0</v>
      </c>
      <c r="R573" s="210">
        <f>Q573*H573</f>
        <v>0</v>
      </c>
      <c r="S573" s="210">
        <v>0</v>
      </c>
      <c r="T573" s="211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2" t="s">
        <v>261</v>
      </c>
      <c r="AT573" s="212" t="s">
        <v>138</v>
      </c>
      <c r="AU573" s="212" t="s">
        <v>144</v>
      </c>
      <c r="AY573" s="18" t="s">
        <v>135</v>
      </c>
      <c r="BE573" s="213">
        <f>IF(N573="základní",J573,0)</f>
        <v>0</v>
      </c>
      <c r="BF573" s="213">
        <f>IF(N573="snížená",J573,0)</f>
        <v>0</v>
      </c>
      <c r="BG573" s="213">
        <f>IF(N573="zákl. přenesená",J573,0)</f>
        <v>0</v>
      </c>
      <c r="BH573" s="213">
        <f>IF(N573="sníž. přenesená",J573,0)</f>
        <v>0</v>
      </c>
      <c r="BI573" s="213">
        <f>IF(N573="nulová",J573,0)</f>
        <v>0</v>
      </c>
      <c r="BJ573" s="18" t="s">
        <v>144</v>
      </c>
      <c r="BK573" s="213">
        <f>ROUND(I573*H573,2)</f>
        <v>0</v>
      </c>
      <c r="BL573" s="18" t="s">
        <v>261</v>
      </c>
      <c r="BM573" s="212" t="s">
        <v>995</v>
      </c>
    </row>
    <row r="574" s="2" customFormat="1">
      <c r="A574" s="39"/>
      <c r="B574" s="40"/>
      <c r="C574" s="41"/>
      <c r="D574" s="214" t="s">
        <v>146</v>
      </c>
      <c r="E574" s="41"/>
      <c r="F574" s="215" t="s">
        <v>996</v>
      </c>
      <c r="G574" s="41"/>
      <c r="H574" s="41"/>
      <c r="I574" s="216"/>
      <c r="J574" s="41"/>
      <c r="K574" s="41"/>
      <c r="L574" s="45"/>
      <c r="M574" s="217"/>
      <c r="N574" s="218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146</v>
      </c>
      <c r="AU574" s="18" t="s">
        <v>144</v>
      </c>
    </row>
    <row r="575" s="2" customFormat="1" ht="16.5" customHeight="1">
      <c r="A575" s="39"/>
      <c r="B575" s="40"/>
      <c r="C575" s="201" t="s">
        <v>997</v>
      </c>
      <c r="D575" s="201" t="s">
        <v>138</v>
      </c>
      <c r="E575" s="202" t="s">
        <v>998</v>
      </c>
      <c r="F575" s="203" t="s">
        <v>999</v>
      </c>
      <c r="G575" s="204" t="s">
        <v>574</v>
      </c>
      <c r="H575" s="205">
        <v>20</v>
      </c>
      <c r="I575" s="206"/>
      <c r="J575" s="207">
        <f>ROUND(I575*H575,2)</f>
        <v>0</v>
      </c>
      <c r="K575" s="203" t="s">
        <v>19</v>
      </c>
      <c r="L575" s="45"/>
      <c r="M575" s="208" t="s">
        <v>19</v>
      </c>
      <c r="N575" s="209" t="s">
        <v>47</v>
      </c>
      <c r="O575" s="85"/>
      <c r="P575" s="210">
        <f>O575*H575</f>
        <v>0</v>
      </c>
      <c r="Q575" s="210">
        <v>0</v>
      </c>
      <c r="R575" s="210">
        <f>Q575*H575</f>
        <v>0</v>
      </c>
      <c r="S575" s="210">
        <v>0</v>
      </c>
      <c r="T575" s="21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2" t="s">
        <v>261</v>
      </c>
      <c r="AT575" s="212" t="s">
        <v>138</v>
      </c>
      <c r="AU575" s="212" t="s">
        <v>144</v>
      </c>
      <c r="AY575" s="18" t="s">
        <v>135</v>
      </c>
      <c r="BE575" s="213">
        <f>IF(N575="základní",J575,0)</f>
        <v>0</v>
      </c>
      <c r="BF575" s="213">
        <f>IF(N575="snížená",J575,0)</f>
        <v>0</v>
      </c>
      <c r="BG575" s="213">
        <f>IF(N575="zákl. přenesená",J575,0)</f>
        <v>0</v>
      </c>
      <c r="BH575" s="213">
        <f>IF(N575="sníž. přenesená",J575,0)</f>
        <v>0</v>
      </c>
      <c r="BI575" s="213">
        <f>IF(N575="nulová",J575,0)</f>
        <v>0</v>
      </c>
      <c r="BJ575" s="18" t="s">
        <v>144</v>
      </c>
      <c r="BK575" s="213">
        <f>ROUND(I575*H575,2)</f>
        <v>0</v>
      </c>
      <c r="BL575" s="18" t="s">
        <v>261</v>
      </c>
      <c r="BM575" s="212" t="s">
        <v>1000</v>
      </c>
    </row>
    <row r="576" s="2" customFormat="1">
      <c r="A576" s="39"/>
      <c r="B576" s="40"/>
      <c r="C576" s="41"/>
      <c r="D576" s="214" t="s">
        <v>146</v>
      </c>
      <c r="E576" s="41"/>
      <c r="F576" s="215" t="s">
        <v>999</v>
      </c>
      <c r="G576" s="41"/>
      <c r="H576" s="41"/>
      <c r="I576" s="216"/>
      <c r="J576" s="41"/>
      <c r="K576" s="41"/>
      <c r="L576" s="45"/>
      <c r="M576" s="217"/>
      <c r="N576" s="218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146</v>
      </c>
      <c r="AU576" s="18" t="s">
        <v>144</v>
      </c>
    </row>
    <row r="577" s="2" customFormat="1" ht="16.5" customHeight="1">
      <c r="A577" s="39"/>
      <c r="B577" s="40"/>
      <c r="C577" s="201" t="s">
        <v>1001</v>
      </c>
      <c r="D577" s="201" t="s">
        <v>138</v>
      </c>
      <c r="E577" s="202" t="s">
        <v>1002</v>
      </c>
      <c r="F577" s="203" t="s">
        <v>1003</v>
      </c>
      <c r="G577" s="204" t="s">
        <v>306</v>
      </c>
      <c r="H577" s="205">
        <v>0.35299999999999998</v>
      </c>
      <c r="I577" s="206"/>
      <c r="J577" s="207">
        <f>ROUND(I577*H577,2)</f>
        <v>0</v>
      </c>
      <c r="K577" s="203" t="s">
        <v>142</v>
      </c>
      <c r="L577" s="45"/>
      <c r="M577" s="208" t="s">
        <v>19</v>
      </c>
      <c r="N577" s="209" t="s">
        <v>47</v>
      </c>
      <c r="O577" s="85"/>
      <c r="P577" s="210">
        <f>O577*H577</f>
        <v>0</v>
      </c>
      <c r="Q577" s="210">
        <v>0</v>
      </c>
      <c r="R577" s="210">
        <f>Q577*H577</f>
        <v>0</v>
      </c>
      <c r="S577" s="210">
        <v>0</v>
      </c>
      <c r="T577" s="211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2" t="s">
        <v>261</v>
      </c>
      <c r="AT577" s="212" t="s">
        <v>138</v>
      </c>
      <c r="AU577" s="212" t="s">
        <v>144</v>
      </c>
      <c r="AY577" s="18" t="s">
        <v>135</v>
      </c>
      <c r="BE577" s="213">
        <f>IF(N577="základní",J577,0)</f>
        <v>0</v>
      </c>
      <c r="BF577" s="213">
        <f>IF(N577="snížená",J577,0)</f>
        <v>0</v>
      </c>
      <c r="BG577" s="213">
        <f>IF(N577="zákl. přenesená",J577,0)</f>
        <v>0</v>
      </c>
      <c r="BH577" s="213">
        <f>IF(N577="sníž. přenesená",J577,0)</f>
        <v>0</v>
      </c>
      <c r="BI577" s="213">
        <f>IF(N577="nulová",J577,0)</f>
        <v>0</v>
      </c>
      <c r="BJ577" s="18" t="s">
        <v>144</v>
      </c>
      <c r="BK577" s="213">
        <f>ROUND(I577*H577,2)</f>
        <v>0</v>
      </c>
      <c r="BL577" s="18" t="s">
        <v>261</v>
      </c>
      <c r="BM577" s="212" t="s">
        <v>1004</v>
      </c>
    </row>
    <row r="578" s="2" customFormat="1">
      <c r="A578" s="39"/>
      <c r="B578" s="40"/>
      <c r="C578" s="41"/>
      <c r="D578" s="214" t="s">
        <v>146</v>
      </c>
      <c r="E578" s="41"/>
      <c r="F578" s="215" t="s">
        <v>1005</v>
      </c>
      <c r="G578" s="41"/>
      <c r="H578" s="41"/>
      <c r="I578" s="216"/>
      <c r="J578" s="41"/>
      <c r="K578" s="41"/>
      <c r="L578" s="45"/>
      <c r="M578" s="217"/>
      <c r="N578" s="218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146</v>
      </c>
      <c r="AU578" s="18" t="s">
        <v>144</v>
      </c>
    </row>
    <row r="579" s="2" customFormat="1">
      <c r="A579" s="39"/>
      <c r="B579" s="40"/>
      <c r="C579" s="41"/>
      <c r="D579" s="219" t="s">
        <v>148</v>
      </c>
      <c r="E579" s="41"/>
      <c r="F579" s="220" t="s">
        <v>1006</v>
      </c>
      <c r="G579" s="41"/>
      <c r="H579" s="41"/>
      <c r="I579" s="216"/>
      <c r="J579" s="41"/>
      <c r="K579" s="41"/>
      <c r="L579" s="45"/>
      <c r="M579" s="217"/>
      <c r="N579" s="218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144</v>
      </c>
    </row>
    <row r="580" s="12" customFormat="1" ht="22.8" customHeight="1">
      <c r="A580" s="12"/>
      <c r="B580" s="185"/>
      <c r="C580" s="186"/>
      <c r="D580" s="187" t="s">
        <v>74</v>
      </c>
      <c r="E580" s="199" t="s">
        <v>1007</v>
      </c>
      <c r="F580" s="199" t="s">
        <v>1008</v>
      </c>
      <c r="G580" s="186"/>
      <c r="H580" s="186"/>
      <c r="I580" s="189"/>
      <c r="J580" s="200">
        <f>BK580</f>
        <v>0</v>
      </c>
      <c r="K580" s="186"/>
      <c r="L580" s="191"/>
      <c r="M580" s="192"/>
      <c r="N580" s="193"/>
      <c r="O580" s="193"/>
      <c r="P580" s="194">
        <f>SUM(P581:P604)</f>
        <v>0</v>
      </c>
      <c r="Q580" s="193"/>
      <c r="R580" s="194">
        <f>SUM(R581:R604)</f>
        <v>0.023799999999999995</v>
      </c>
      <c r="S580" s="193"/>
      <c r="T580" s="195">
        <f>SUM(T581:T604)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196" t="s">
        <v>144</v>
      </c>
      <c r="AT580" s="197" t="s">
        <v>74</v>
      </c>
      <c r="AU580" s="197" t="s">
        <v>83</v>
      </c>
      <c r="AY580" s="196" t="s">
        <v>135</v>
      </c>
      <c r="BK580" s="198">
        <f>SUM(BK581:BK604)</f>
        <v>0</v>
      </c>
    </row>
    <row r="581" s="2" customFormat="1" ht="16.5" customHeight="1">
      <c r="A581" s="39"/>
      <c r="B581" s="40"/>
      <c r="C581" s="201" t="s">
        <v>1009</v>
      </c>
      <c r="D581" s="201" t="s">
        <v>138</v>
      </c>
      <c r="E581" s="202" t="s">
        <v>1010</v>
      </c>
      <c r="F581" s="203" t="s">
        <v>1011</v>
      </c>
      <c r="G581" s="204" t="s">
        <v>203</v>
      </c>
      <c r="H581" s="205">
        <v>260</v>
      </c>
      <c r="I581" s="206"/>
      <c r="J581" s="207">
        <f>ROUND(I581*H581,2)</f>
        <v>0</v>
      </c>
      <c r="K581" s="203" t="s">
        <v>19</v>
      </c>
      <c r="L581" s="45"/>
      <c r="M581" s="208" t="s">
        <v>19</v>
      </c>
      <c r="N581" s="209" t="s">
        <v>47</v>
      </c>
      <c r="O581" s="85"/>
      <c r="P581" s="210">
        <f>O581*H581</f>
        <v>0</v>
      </c>
      <c r="Q581" s="210">
        <v>0</v>
      </c>
      <c r="R581" s="210">
        <f>Q581*H581</f>
        <v>0</v>
      </c>
      <c r="S581" s="210">
        <v>0</v>
      </c>
      <c r="T581" s="21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2" t="s">
        <v>581</v>
      </c>
      <c r="AT581" s="212" t="s">
        <v>138</v>
      </c>
      <c r="AU581" s="212" t="s">
        <v>144</v>
      </c>
      <c r="AY581" s="18" t="s">
        <v>135</v>
      </c>
      <c r="BE581" s="213">
        <f>IF(N581="základní",J581,0)</f>
        <v>0</v>
      </c>
      <c r="BF581" s="213">
        <f>IF(N581="snížená",J581,0)</f>
        <v>0</v>
      </c>
      <c r="BG581" s="213">
        <f>IF(N581="zákl. přenesená",J581,0)</f>
        <v>0</v>
      </c>
      <c r="BH581" s="213">
        <f>IF(N581="sníž. přenesená",J581,0)</f>
        <v>0</v>
      </c>
      <c r="BI581" s="213">
        <f>IF(N581="nulová",J581,0)</f>
        <v>0</v>
      </c>
      <c r="BJ581" s="18" t="s">
        <v>144</v>
      </c>
      <c r="BK581" s="213">
        <f>ROUND(I581*H581,2)</f>
        <v>0</v>
      </c>
      <c r="BL581" s="18" t="s">
        <v>581</v>
      </c>
      <c r="BM581" s="212" t="s">
        <v>1012</v>
      </c>
    </row>
    <row r="582" s="2" customFormat="1">
      <c r="A582" s="39"/>
      <c r="B582" s="40"/>
      <c r="C582" s="41"/>
      <c r="D582" s="214" t="s">
        <v>146</v>
      </c>
      <c r="E582" s="41"/>
      <c r="F582" s="215" t="s">
        <v>1011</v>
      </c>
      <c r="G582" s="41"/>
      <c r="H582" s="41"/>
      <c r="I582" s="216"/>
      <c r="J582" s="41"/>
      <c r="K582" s="41"/>
      <c r="L582" s="45"/>
      <c r="M582" s="217"/>
      <c r="N582" s="218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146</v>
      </c>
      <c r="AU582" s="18" t="s">
        <v>144</v>
      </c>
    </row>
    <row r="583" s="13" customFormat="1">
      <c r="A583" s="13"/>
      <c r="B583" s="221"/>
      <c r="C583" s="222"/>
      <c r="D583" s="214" t="s">
        <v>150</v>
      </c>
      <c r="E583" s="223" t="s">
        <v>19</v>
      </c>
      <c r="F583" s="224" t="s">
        <v>1013</v>
      </c>
      <c r="G583" s="222"/>
      <c r="H583" s="225">
        <v>260</v>
      </c>
      <c r="I583" s="226"/>
      <c r="J583" s="222"/>
      <c r="K583" s="222"/>
      <c r="L583" s="227"/>
      <c r="M583" s="228"/>
      <c r="N583" s="229"/>
      <c r="O583" s="229"/>
      <c r="P583" s="229"/>
      <c r="Q583" s="229"/>
      <c r="R583" s="229"/>
      <c r="S583" s="229"/>
      <c r="T583" s="23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1" t="s">
        <v>150</v>
      </c>
      <c r="AU583" s="231" t="s">
        <v>144</v>
      </c>
      <c r="AV583" s="13" t="s">
        <v>144</v>
      </c>
      <c r="AW583" s="13" t="s">
        <v>36</v>
      </c>
      <c r="AX583" s="13" t="s">
        <v>83</v>
      </c>
      <c r="AY583" s="231" t="s">
        <v>135</v>
      </c>
    </row>
    <row r="584" s="2" customFormat="1" ht="16.5" customHeight="1">
      <c r="A584" s="39"/>
      <c r="B584" s="40"/>
      <c r="C584" s="201" t="s">
        <v>1014</v>
      </c>
      <c r="D584" s="201" t="s">
        <v>138</v>
      </c>
      <c r="E584" s="202" t="s">
        <v>1015</v>
      </c>
      <c r="F584" s="203" t="s">
        <v>1011</v>
      </c>
      <c r="G584" s="204" t="s">
        <v>203</v>
      </c>
      <c r="H584" s="205">
        <v>100</v>
      </c>
      <c r="I584" s="206"/>
      <c r="J584" s="207">
        <f>ROUND(I584*H584,2)</f>
        <v>0</v>
      </c>
      <c r="K584" s="203" t="s">
        <v>19</v>
      </c>
      <c r="L584" s="45"/>
      <c r="M584" s="208" t="s">
        <v>19</v>
      </c>
      <c r="N584" s="209" t="s">
        <v>47</v>
      </c>
      <c r="O584" s="85"/>
      <c r="P584" s="210">
        <f>O584*H584</f>
        <v>0</v>
      </c>
      <c r="Q584" s="210">
        <v>6.9999999999999994E-05</v>
      </c>
      <c r="R584" s="210">
        <f>Q584*H584</f>
        <v>0.0069999999999999993</v>
      </c>
      <c r="S584" s="210">
        <v>0</v>
      </c>
      <c r="T584" s="21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2" t="s">
        <v>581</v>
      </c>
      <c r="AT584" s="212" t="s">
        <v>138</v>
      </c>
      <c r="AU584" s="212" t="s">
        <v>144</v>
      </c>
      <c r="AY584" s="18" t="s">
        <v>135</v>
      </c>
      <c r="BE584" s="213">
        <f>IF(N584="základní",J584,0)</f>
        <v>0</v>
      </c>
      <c r="BF584" s="213">
        <f>IF(N584="snížená",J584,0)</f>
        <v>0</v>
      </c>
      <c r="BG584" s="213">
        <f>IF(N584="zákl. přenesená",J584,0)</f>
        <v>0</v>
      </c>
      <c r="BH584" s="213">
        <f>IF(N584="sníž. přenesená",J584,0)</f>
        <v>0</v>
      </c>
      <c r="BI584" s="213">
        <f>IF(N584="nulová",J584,0)</f>
        <v>0</v>
      </c>
      <c r="BJ584" s="18" t="s">
        <v>144</v>
      </c>
      <c r="BK584" s="213">
        <f>ROUND(I584*H584,2)</f>
        <v>0</v>
      </c>
      <c r="BL584" s="18" t="s">
        <v>581</v>
      </c>
      <c r="BM584" s="212" t="s">
        <v>1016</v>
      </c>
    </row>
    <row r="585" s="2" customFormat="1">
      <c r="A585" s="39"/>
      <c r="B585" s="40"/>
      <c r="C585" s="41"/>
      <c r="D585" s="214" t="s">
        <v>146</v>
      </c>
      <c r="E585" s="41"/>
      <c r="F585" s="215" t="s">
        <v>1017</v>
      </c>
      <c r="G585" s="41"/>
      <c r="H585" s="41"/>
      <c r="I585" s="216"/>
      <c r="J585" s="41"/>
      <c r="K585" s="41"/>
      <c r="L585" s="45"/>
      <c r="M585" s="217"/>
      <c r="N585" s="218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146</v>
      </c>
      <c r="AU585" s="18" t="s">
        <v>144</v>
      </c>
    </row>
    <row r="586" s="13" customFormat="1">
      <c r="A586" s="13"/>
      <c r="B586" s="221"/>
      <c r="C586" s="222"/>
      <c r="D586" s="214" t="s">
        <v>150</v>
      </c>
      <c r="E586" s="223" t="s">
        <v>19</v>
      </c>
      <c r="F586" s="224" t="s">
        <v>1018</v>
      </c>
      <c r="G586" s="222"/>
      <c r="H586" s="225">
        <v>100</v>
      </c>
      <c r="I586" s="226"/>
      <c r="J586" s="222"/>
      <c r="K586" s="222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150</v>
      </c>
      <c r="AU586" s="231" t="s">
        <v>144</v>
      </c>
      <c r="AV586" s="13" t="s">
        <v>144</v>
      </c>
      <c r="AW586" s="13" t="s">
        <v>36</v>
      </c>
      <c r="AX586" s="13" t="s">
        <v>83</v>
      </c>
      <c r="AY586" s="231" t="s">
        <v>135</v>
      </c>
    </row>
    <row r="587" s="2" customFormat="1" ht="16.5" customHeight="1">
      <c r="A587" s="39"/>
      <c r="B587" s="40"/>
      <c r="C587" s="201" t="s">
        <v>1019</v>
      </c>
      <c r="D587" s="201" t="s">
        <v>138</v>
      </c>
      <c r="E587" s="202" t="s">
        <v>1020</v>
      </c>
      <c r="F587" s="203" t="s">
        <v>1021</v>
      </c>
      <c r="G587" s="204" t="s">
        <v>141</v>
      </c>
      <c r="H587" s="205">
        <v>100</v>
      </c>
      <c r="I587" s="206"/>
      <c r="J587" s="207">
        <f>ROUND(I587*H587,2)</f>
        <v>0</v>
      </c>
      <c r="K587" s="203" t="s">
        <v>19</v>
      </c>
      <c r="L587" s="45"/>
      <c r="M587" s="208" t="s">
        <v>19</v>
      </c>
      <c r="N587" s="209" t="s">
        <v>47</v>
      </c>
      <c r="O587" s="85"/>
      <c r="P587" s="210">
        <f>O587*H587</f>
        <v>0</v>
      </c>
      <c r="Q587" s="210">
        <v>6.9999999999999994E-05</v>
      </c>
      <c r="R587" s="210">
        <f>Q587*H587</f>
        <v>0.0069999999999999993</v>
      </c>
      <c r="S587" s="210">
        <v>0</v>
      </c>
      <c r="T587" s="21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2" t="s">
        <v>581</v>
      </c>
      <c r="AT587" s="212" t="s">
        <v>138</v>
      </c>
      <c r="AU587" s="212" t="s">
        <v>144</v>
      </c>
      <c r="AY587" s="18" t="s">
        <v>135</v>
      </c>
      <c r="BE587" s="213">
        <f>IF(N587="základní",J587,0)</f>
        <v>0</v>
      </c>
      <c r="BF587" s="213">
        <f>IF(N587="snížená",J587,0)</f>
        <v>0</v>
      </c>
      <c r="BG587" s="213">
        <f>IF(N587="zákl. přenesená",J587,0)</f>
        <v>0</v>
      </c>
      <c r="BH587" s="213">
        <f>IF(N587="sníž. přenesená",J587,0)</f>
        <v>0</v>
      </c>
      <c r="BI587" s="213">
        <f>IF(N587="nulová",J587,0)</f>
        <v>0</v>
      </c>
      <c r="BJ587" s="18" t="s">
        <v>144</v>
      </c>
      <c r="BK587" s="213">
        <f>ROUND(I587*H587,2)</f>
        <v>0</v>
      </c>
      <c r="BL587" s="18" t="s">
        <v>581</v>
      </c>
      <c r="BM587" s="212" t="s">
        <v>1022</v>
      </c>
    </row>
    <row r="588" s="2" customFormat="1">
      <c r="A588" s="39"/>
      <c r="B588" s="40"/>
      <c r="C588" s="41"/>
      <c r="D588" s="214" t="s">
        <v>146</v>
      </c>
      <c r="E588" s="41"/>
      <c r="F588" s="215" t="s">
        <v>1021</v>
      </c>
      <c r="G588" s="41"/>
      <c r="H588" s="41"/>
      <c r="I588" s="216"/>
      <c r="J588" s="41"/>
      <c r="K588" s="41"/>
      <c r="L588" s="45"/>
      <c r="M588" s="217"/>
      <c r="N588" s="218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146</v>
      </c>
      <c r="AU588" s="18" t="s">
        <v>144</v>
      </c>
    </row>
    <row r="589" s="13" customFormat="1">
      <c r="A589" s="13"/>
      <c r="B589" s="221"/>
      <c r="C589" s="222"/>
      <c r="D589" s="214" t="s">
        <v>150</v>
      </c>
      <c r="E589" s="223" t="s">
        <v>19</v>
      </c>
      <c r="F589" s="224" t="s">
        <v>1018</v>
      </c>
      <c r="G589" s="222"/>
      <c r="H589" s="225">
        <v>100</v>
      </c>
      <c r="I589" s="226"/>
      <c r="J589" s="222"/>
      <c r="K589" s="222"/>
      <c r="L589" s="227"/>
      <c r="M589" s="228"/>
      <c r="N589" s="229"/>
      <c r="O589" s="229"/>
      <c r="P589" s="229"/>
      <c r="Q589" s="229"/>
      <c r="R589" s="229"/>
      <c r="S589" s="229"/>
      <c r="T589" s="23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1" t="s">
        <v>150</v>
      </c>
      <c r="AU589" s="231" t="s">
        <v>144</v>
      </c>
      <c r="AV589" s="13" t="s">
        <v>144</v>
      </c>
      <c r="AW589" s="13" t="s">
        <v>36</v>
      </c>
      <c r="AX589" s="13" t="s">
        <v>83</v>
      </c>
      <c r="AY589" s="231" t="s">
        <v>135</v>
      </c>
    </row>
    <row r="590" s="2" customFormat="1" ht="16.5" customHeight="1">
      <c r="A590" s="39"/>
      <c r="B590" s="40"/>
      <c r="C590" s="201" t="s">
        <v>1023</v>
      </c>
      <c r="D590" s="201" t="s">
        <v>138</v>
      </c>
      <c r="E590" s="202" t="s">
        <v>1024</v>
      </c>
      <c r="F590" s="203" t="s">
        <v>1025</v>
      </c>
      <c r="G590" s="204" t="s">
        <v>141</v>
      </c>
      <c r="H590" s="205">
        <v>10</v>
      </c>
      <c r="I590" s="206"/>
      <c r="J590" s="207">
        <f>ROUND(I590*H590,2)</f>
        <v>0</v>
      </c>
      <c r="K590" s="203" t="s">
        <v>19</v>
      </c>
      <c r="L590" s="45"/>
      <c r="M590" s="208" t="s">
        <v>19</v>
      </c>
      <c r="N590" s="209" t="s">
        <v>47</v>
      </c>
      <c r="O590" s="85"/>
      <c r="P590" s="210">
        <f>O590*H590</f>
        <v>0</v>
      </c>
      <c r="Q590" s="210">
        <v>6.9999999999999994E-05</v>
      </c>
      <c r="R590" s="210">
        <f>Q590*H590</f>
        <v>0.00069999999999999988</v>
      </c>
      <c r="S590" s="210">
        <v>0</v>
      </c>
      <c r="T590" s="21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2" t="s">
        <v>581</v>
      </c>
      <c r="AT590" s="212" t="s">
        <v>138</v>
      </c>
      <c r="AU590" s="212" t="s">
        <v>144</v>
      </c>
      <c r="AY590" s="18" t="s">
        <v>135</v>
      </c>
      <c r="BE590" s="213">
        <f>IF(N590="základní",J590,0)</f>
        <v>0</v>
      </c>
      <c r="BF590" s="213">
        <f>IF(N590="snížená",J590,0)</f>
        <v>0</v>
      </c>
      <c r="BG590" s="213">
        <f>IF(N590="zákl. přenesená",J590,0)</f>
        <v>0</v>
      </c>
      <c r="BH590" s="213">
        <f>IF(N590="sníž. přenesená",J590,0)</f>
        <v>0</v>
      </c>
      <c r="BI590" s="213">
        <f>IF(N590="nulová",J590,0)</f>
        <v>0</v>
      </c>
      <c r="BJ590" s="18" t="s">
        <v>144</v>
      </c>
      <c r="BK590" s="213">
        <f>ROUND(I590*H590,2)</f>
        <v>0</v>
      </c>
      <c r="BL590" s="18" t="s">
        <v>581</v>
      </c>
      <c r="BM590" s="212" t="s">
        <v>1026</v>
      </c>
    </row>
    <row r="591" s="2" customFormat="1">
      <c r="A591" s="39"/>
      <c r="B591" s="40"/>
      <c r="C591" s="41"/>
      <c r="D591" s="214" t="s">
        <v>146</v>
      </c>
      <c r="E591" s="41"/>
      <c r="F591" s="215" t="s">
        <v>1025</v>
      </c>
      <c r="G591" s="41"/>
      <c r="H591" s="41"/>
      <c r="I591" s="216"/>
      <c r="J591" s="41"/>
      <c r="K591" s="41"/>
      <c r="L591" s="45"/>
      <c r="M591" s="217"/>
      <c r="N591" s="218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146</v>
      </c>
      <c r="AU591" s="18" t="s">
        <v>144</v>
      </c>
    </row>
    <row r="592" s="13" customFormat="1">
      <c r="A592" s="13"/>
      <c r="B592" s="221"/>
      <c r="C592" s="222"/>
      <c r="D592" s="214" t="s">
        <v>150</v>
      </c>
      <c r="E592" s="223" t="s">
        <v>19</v>
      </c>
      <c r="F592" s="224" t="s">
        <v>1027</v>
      </c>
      <c r="G592" s="222"/>
      <c r="H592" s="225">
        <v>10</v>
      </c>
      <c r="I592" s="226"/>
      <c r="J592" s="222"/>
      <c r="K592" s="222"/>
      <c r="L592" s="227"/>
      <c r="M592" s="228"/>
      <c r="N592" s="229"/>
      <c r="O592" s="229"/>
      <c r="P592" s="229"/>
      <c r="Q592" s="229"/>
      <c r="R592" s="229"/>
      <c r="S592" s="229"/>
      <c r="T592" s="23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1" t="s">
        <v>150</v>
      </c>
      <c r="AU592" s="231" t="s">
        <v>144</v>
      </c>
      <c r="AV592" s="13" t="s">
        <v>144</v>
      </c>
      <c r="AW592" s="13" t="s">
        <v>36</v>
      </c>
      <c r="AX592" s="13" t="s">
        <v>83</v>
      </c>
      <c r="AY592" s="231" t="s">
        <v>135</v>
      </c>
    </row>
    <row r="593" s="2" customFormat="1" ht="16.5" customHeight="1">
      <c r="A593" s="39"/>
      <c r="B593" s="40"/>
      <c r="C593" s="201" t="s">
        <v>1028</v>
      </c>
      <c r="D593" s="201" t="s">
        <v>138</v>
      </c>
      <c r="E593" s="202" t="s">
        <v>1029</v>
      </c>
      <c r="F593" s="203" t="s">
        <v>1030</v>
      </c>
      <c r="G593" s="204" t="s">
        <v>141</v>
      </c>
      <c r="H593" s="205">
        <v>10</v>
      </c>
      <c r="I593" s="206"/>
      <c r="J593" s="207">
        <f>ROUND(I593*H593,2)</f>
        <v>0</v>
      </c>
      <c r="K593" s="203" t="s">
        <v>19</v>
      </c>
      <c r="L593" s="45"/>
      <c r="M593" s="208" t="s">
        <v>19</v>
      </c>
      <c r="N593" s="209" t="s">
        <v>47</v>
      </c>
      <c r="O593" s="85"/>
      <c r="P593" s="210">
        <f>O593*H593</f>
        <v>0</v>
      </c>
      <c r="Q593" s="210">
        <v>6.9999999999999994E-05</v>
      </c>
      <c r="R593" s="210">
        <f>Q593*H593</f>
        <v>0.00069999999999999988</v>
      </c>
      <c r="S593" s="210">
        <v>0</v>
      </c>
      <c r="T593" s="21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2" t="s">
        <v>581</v>
      </c>
      <c r="AT593" s="212" t="s">
        <v>138</v>
      </c>
      <c r="AU593" s="212" t="s">
        <v>144</v>
      </c>
      <c r="AY593" s="18" t="s">
        <v>135</v>
      </c>
      <c r="BE593" s="213">
        <f>IF(N593="základní",J593,0)</f>
        <v>0</v>
      </c>
      <c r="BF593" s="213">
        <f>IF(N593="snížená",J593,0)</f>
        <v>0</v>
      </c>
      <c r="BG593" s="213">
        <f>IF(N593="zákl. přenesená",J593,0)</f>
        <v>0</v>
      </c>
      <c r="BH593" s="213">
        <f>IF(N593="sníž. přenesená",J593,0)</f>
        <v>0</v>
      </c>
      <c r="BI593" s="213">
        <f>IF(N593="nulová",J593,0)</f>
        <v>0</v>
      </c>
      <c r="BJ593" s="18" t="s">
        <v>144</v>
      </c>
      <c r="BK593" s="213">
        <f>ROUND(I593*H593,2)</f>
        <v>0</v>
      </c>
      <c r="BL593" s="18" t="s">
        <v>581</v>
      </c>
      <c r="BM593" s="212" t="s">
        <v>1031</v>
      </c>
    </row>
    <row r="594" s="2" customFormat="1">
      <c r="A594" s="39"/>
      <c r="B594" s="40"/>
      <c r="C594" s="41"/>
      <c r="D594" s="214" t="s">
        <v>146</v>
      </c>
      <c r="E594" s="41"/>
      <c r="F594" s="215" t="s">
        <v>1030</v>
      </c>
      <c r="G594" s="41"/>
      <c r="H594" s="41"/>
      <c r="I594" s="216"/>
      <c r="J594" s="41"/>
      <c r="K594" s="41"/>
      <c r="L594" s="45"/>
      <c r="M594" s="217"/>
      <c r="N594" s="218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146</v>
      </c>
      <c r="AU594" s="18" t="s">
        <v>144</v>
      </c>
    </row>
    <row r="595" s="2" customFormat="1" ht="16.5" customHeight="1">
      <c r="A595" s="39"/>
      <c r="B595" s="40"/>
      <c r="C595" s="201" t="s">
        <v>1032</v>
      </c>
      <c r="D595" s="201" t="s">
        <v>138</v>
      </c>
      <c r="E595" s="202" t="s">
        <v>1033</v>
      </c>
      <c r="F595" s="203" t="s">
        <v>1034</v>
      </c>
      <c r="G595" s="204" t="s">
        <v>141</v>
      </c>
      <c r="H595" s="205">
        <v>10</v>
      </c>
      <c r="I595" s="206"/>
      <c r="J595" s="207">
        <f>ROUND(I595*H595,2)</f>
        <v>0</v>
      </c>
      <c r="K595" s="203" t="s">
        <v>19</v>
      </c>
      <c r="L595" s="45"/>
      <c r="M595" s="208" t="s">
        <v>19</v>
      </c>
      <c r="N595" s="209" t="s">
        <v>47</v>
      </c>
      <c r="O595" s="85"/>
      <c r="P595" s="210">
        <f>O595*H595</f>
        <v>0</v>
      </c>
      <c r="Q595" s="210">
        <v>6.9999999999999994E-05</v>
      </c>
      <c r="R595" s="210">
        <f>Q595*H595</f>
        <v>0.00069999999999999988</v>
      </c>
      <c r="S595" s="210">
        <v>0</v>
      </c>
      <c r="T595" s="21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2" t="s">
        <v>581</v>
      </c>
      <c r="AT595" s="212" t="s">
        <v>138</v>
      </c>
      <c r="AU595" s="212" t="s">
        <v>144</v>
      </c>
      <c r="AY595" s="18" t="s">
        <v>135</v>
      </c>
      <c r="BE595" s="213">
        <f>IF(N595="základní",J595,0)</f>
        <v>0</v>
      </c>
      <c r="BF595" s="213">
        <f>IF(N595="snížená",J595,0)</f>
        <v>0</v>
      </c>
      <c r="BG595" s="213">
        <f>IF(N595="zákl. přenesená",J595,0)</f>
        <v>0</v>
      </c>
      <c r="BH595" s="213">
        <f>IF(N595="sníž. přenesená",J595,0)</f>
        <v>0</v>
      </c>
      <c r="BI595" s="213">
        <f>IF(N595="nulová",J595,0)</f>
        <v>0</v>
      </c>
      <c r="BJ595" s="18" t="s">
        <v>144</v>
      </c>
      <c r="BK595" s="213">
        <f>ROUND(I595*H595,2)</f>
        <v>0</v>
      </c>
      <c r="BL595" s="18" t="s">
        <v>581</v>
      </c>
      <c r="BM595" s="212" t="s">
        <v>1035</v>
      </c>
    </row>
    <row r="596" s="2" customFormat="1">
      <c r="A596" s="39"/>
      <c r="B596" s="40"/>
      <c r="C596" s="41"/>
      <c r="D596" s="214" t="s">
        <v>146</v>
      </c>
      <c r="E596" s="41"/>
      <c r="F596" s="215" t="s">
        <v>1034</v>
      </c>
      <c r="G596" s="41"/>
      <c r="H596" s="41"/>
      <c r="I596" s="216"/>
      <c r="J596" s="41"/>
      <c r="K596" s="41"/>
      <c r="L596" s="45"/>
      <c r="M596" s="217"/>
      <c r="N596" s="218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146</v>
      </c>
      <c r="AU596" s="18" t="s">
        <v>144</v>
      </c>
    </row>
    <row r="597" s="2" customFormat="1" ht="16.5" customHeight="1">
      <c r="A597" s="39"/>
      <c r="B597" s="40"/>
      <c r="C597" s="201" t="s">
        <v>1036</v>
      </c>
      <c r="D597" s="201" t="s">
        <v>138</v>
      </c>
      <c r="E597" s="202" t="s">
        <v>1037</v>
      </c>
      <c r="F597" s="203" t="s">
        <v>1038</v>
      </c>
      <c r="G597" s="204" t="s">
        <v>141</v>
      </c>
      <c r="H597" s="205">
        <v>10</v>
      </c>
      <c r="I597" s="206"/>
      <c r="J597" s="207">
        <f>ROUND(I597*H597,2)</f>
        <v>0</v>
      </c>
      <c r="K597" s="203" t="s">
        <v>19</v>
      </c>
      <c r="L597" s="45"/>
      <c r="M597" s="208" t="s">
        <v>19</v>
      </c>
      <c r="N597" s="209" t="s">
        <v>47</v>
      </c>
      <c r="O597" s="85"/>
      <c r="P597" s="210">
        <f>O597*H597</f>
        <v>0</v>
      </c>
      <c r="Q597" s="210">
        <v>6.9999999999999994E-05</v>
      </c>
      <c r="R597" s="210">
        <f>Q597*H597</f>
        <v>0.00069999999999999988</v>
      </c>
      <c r="S597" s="210">
        <v>0</v>
      </c>
      <c r="T597" s="21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2" t="s">
        <v>581</v>
      </c>
      <c r="AT597" s="212" t="s">
        <v>138</v>
      </c>
      <c r="AU597" s="212" t="s">
        <v>144</v>
      </c>
      <c r="AY597" s="18" t="s">
        <v>135</v>
      </c>
      <c r="BE597" s="213">
        <f>IF(N597="základní",J597,0)</f>
        <v>0</v>
      </c>
      <c r="BF597" s="213">
        <f>IF(N597="snížená",J597,0)</f>
        <v>0</v>
      </c>
      <c r="BG597" s="213">
        <f>IF(N597="zákl. přenesená",J597,0)</f>
        <v>0</v>
      </c>
      <c r="BH597" s="213">
        <f>IF(N597="sníž. přenesená",J597,0)</f>
        <v>0</v>
      </c>
      <c r="BI597" s="213">
        <f>IF(N597="nulová",J597,0)</f>
        <v>0</v>
      </c>
      <c r="BJ597" s="18" t="s">
        <v>144</v>
      </c>
      <c r="BK597" s="213">
        <f>ROUND(I597*H597,2)</f>
        <v>0</v>
      </c>
      <c r="BL597" s="18" t="s">
        <v>581</v>
      </c>
      <c r="BM597" s="212" t="s">
        <v>1039</v>
      </c>
    </row>
    <row r="598" s="2" customFormat="1">
      <c r="A598" s="39"/>
      <c r="B598" s="40"/>
      <c r="C598" s="41"/>
      <c r="D598" s="214" t="s">
        <v>146</v>
      </c>
      <c r="E598" s="41"/>
      <c r="F598" s="215" t="s">
        <v>1038</v>
      </c>
      <c r="G598" s="41"/>
      <c r="H598" s="41"/>
      <c r="I598" s="216"/>
      <c r="J598" s="41"/>
      <c r="K598" s="41"/>
      <c r="L598" s="45"/>
      <c r="M598" s="217"/>
      <c r="N598" s="218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146</v>
      </c>
      <c r="AU598" s="18" t="s">
        <v>144</v>
      </c>
    </row>
    <row r="599" s="2" customFormat="1" ht="16.5" customHeight="1">
      <c r="A599" s="39"/>
      <c r="B599" s="40"/>
      <c r="C599" s="201" t="s">
        <v>1040</v>
      </c>
      <c r="D599" s="201" t="s">
        <v>138</v>
      </c>
      <c r="E599" s="202" t="s">
        <v>1041</v>
      </c>
      <c r="F599" s="203" t="s">
        <v>1042</v>
      </c>
      <c r="G599" s="204" t="s">
        <v>141</v>
      </c>
      <c r="H599" s="205">
        <v>10</v>
      </c>
      <c r="I599" s="206"/>
      <c r="J599" s="207">
        <f>ROUND(I599*H599,2)</f>
        <v>0</v>
      </c>
      <c r="K599" s="203" t="s">
        <v>19</v>
      </c>
      <c r="L599" s="45"/>
      <c r="M599" s="208" t="s">
        <v>19</v>
      </c>
      <c r="N599" s="209" t="s">
        <v>47</v>
      </c>
      <c r="O599" s="85"/>
      <c r="P599" s="210">
        <f>O599*H599</f>
        <v>0</v>
      </c>
      <c r="Q599" s="210">
        <v>6.9999999999999994E-05</v>
      </c>
      <c r="R599" s="210">
        <f>Q599*H599</f>
        <v>0.00069999999999999988</v>
      </c>
      <c r="S599" s="210">
        <v>0</v>
      </c>
      <c r="T599" s="21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2" t="s">
        <v>581</v>
      </c>
      <c r="AT599" s="212" t="s">
        <v>138</v>
      </c>
      <c r="AU599" s="212" t="s">
        <v>144</v>
      </c>
      <c r="AY599" s="18" t="s">
        <v>135</v>
      </c>
      <c r="BE599" s="213">
        <f>IF(N599="základní",J599,0)</f>
        <v>0</v>
      </c>
      <c r="BF599" s="213">
        <f>IF(N599="snížená",J599,0)</f>
        <v>0</v>
      </c>
      <c r="BG599" s="213">
        <f>IF(N599="zákl. přenesená",J599,0)</f>
        <v>0</v>
      </c>
      <c r="BH599" s="213">
        <f>IF(N599="sníž. přenesená",J599,0)</f>
        <v>0</v>
      </c>
      <c r="BI599" s="213">
        <f>IF(N599="nulová",J599,0)</f>
        <v>0</v>
      </c>
      <c r="BJ599" s="18" t="s">
        <v>144</v>
      </c>
      <c r="BK599" s="213">
        <f>ROUND(I599*H599,2)</f>
        <v>0</v>
      </c>
      <c r="BL599" s="18" t="s">
        <v>581</v>
      </c>
      <c r="BM599" s="212" t="s">
        <v>1043</v>
      </c>
    </row>
    <row r="600" s="2" customFormat="1">
      <c r="A600" s="39"/>
      <c r="B600" s="40"/>
      <c r="C600" s="41"/>
      <c r="D600" s="214" t="s">
        <v>146</v>
      </c>
      <c r="E600" s="41"/>
      <c r="F600" s="215" t="s">
        <v>1042</v>
      </c>
      <c r="G600" s="41"/>
      <c r="H600" s="41"/>
      <c r="I600" s="216"/>
      <c r="J600" s="41"/>
      <c r="K600" s="41"/>
      <c r="L600" s="45"/>
      <c r="M600" s="217"/>
      <c r="N600" s="218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146</v>
      </c>
      <c r="AU600" s="18" t="s">
        <v>144</v>
      </c>
    </row>
    <row r="601" s="2" customFormat="1" ht="16.5" customHeight="1">
      <c r="A601" s="39"/>
      <c r="B601" s="40"/>
      <c r="C601" s="201" t="s">
        <v>1044</v>
      </c>
      <c r="D601" s="201" t="s">
        <v>138</v>
      </c>
      <c r="E601" s="202" t="s">
        <v>1045</v>
      </c>
      <c r="F601" s="203" t="s">
        <v>1046</v>
      </c>
      <c r="G601" s="204" t="s">
        <v>141</v>
      </c>
      <c r="H601" s="205">
        <v>10</v>
      </c>
      <c r="I601" s="206"/>
      <c r="J601" s="207">
        <f>ROUND(I601*H601,2)</f>
        <v>0</v>
      </c>
      <c r="K601" s="203" t="s">
        <v>19</v>
      </c>
      <c r="L601" s="45"/>
      <c r="M601" s="208" t="s">
        <v>19</v>
      </c>
      <c r="N601" s="209" t="s">
        <v>47</v>
      </c>
      <c r="O601" s="85"/>
      <c r="P601" s="210">
        <f>O601*H601</f>
        <v>0</v>
      </c>
      <c r="Q601" s="210">
        <v>6.9999999999999994E-05</v>
      </c>
      <c r="R601" s="210">
        <f>Q601*H601</f>
        <v>0.00069999999999999988</v>
      </c>
      <c r="S601" s="210">
        <v>0</v>
      </c>
      <c r="T601" s="21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2" t="s">
        <v>581</v>
      </c>
      <c r="AT601" s="212" t="s">
        <v>138</v>
      </c>
      <c r="AU601" s="212" t="s">
        <v>144</v>
      </c>
      <c r="AY601" s="18" t="s">
        <v>135</v>
      </c>
      <c r="BE601" s="213">
        <f>IF(N601="základní",J601,0)</f>
        <v>0</v>
      </c>
      <c r="BF601" s="213">
        <f>IF(N601="snížená",J601,0)</f>
        <v>0</v>
      </c>
      <c r="BG601" s="213">
        <f>IF(N601="zákl. přenesená",J601,0)</f>
        <v>0</v>
      </c>
      <c r="BH601" s="213">
        <f>IF(N601="sníž. přenesená",J601,0)</f>
        <v>0</v>
      </c>
      <c r="BI601" s="213">
        <f>IF(N601="nulová",J601,0)</f>
        <v>0</v>
      </c>
      <c r="BJ601" s="18" t="s">
        <v>144</v>
      </c>
      <c r="BK601" s="213">
        <f>ROUND(I601*H601,2)</f>
        <v>0</v>
      </c>
      <c r="BL601" s="18" t="s">
        <v>581</v>
      </c>
      <c r="BM601" s="212" t="s">
        <v>1047</v>
      </c>
    </row>
    <row r="602" s="2" customFormat="1">
      <c r="A602" s="39"/>
      <c r="B602" s="40"/>
      <c r="C602" s="41"/>
      <c r="D602" s="214" t="s">
        <v>146</v>
      </c>
      <c r="E602" s="41"/>
      <c r="F602" s="215" t="s">
        <v>1046</v>
      </c>
      <c r="G602" s="41"/>
      <c r="H602" s="41"/>
      <c r="I602" s="216"/>
      <c r="J602" s="41"/>
      <c r="K602" s="41"/>
      <c r="L602" s="45"/>
      <c r="M602" s="217"/>
      <c r="N602" s="218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146</v>
      </c>
      <c r="AU602" s="18" t="s">
        <v>144</v>
      </c>
    </row>
    <row r="603" s="2" customFormat="1" ht="16.5" customHeight="1">
      <c r="A603" s="39"/>
      <c r="B603" s="40"/>
      <c r="C603" s="201" t="s">
        <v>1048</v>
      </c>
      <c r="D603" s="201" t="s">
        <v>138</v>
      </c>
      <c r="E603" s="202" t="s">
        <v>1049</v>
      </c>
      <c r="F603" s="203" t="s">
        <v>1050</v>
      </c>
      <c r="G603" s="204" t="s">
        <v>574</v>
      </c>
      <c r="H603" s="205">
        <v>80</v>
      </c>
      <c r="I603" s="206"/>
      <c r="J603" s="207">
        <f>ROUND(I603*H603,2)</f>
        <v>0</v>
      </c>
      <c r="K603" s="203" t="s">
        <v>19</v>
      </c>
      <c r="L603" s="45"/>
      <c r="M603" s="208" t="s">
        <v>19</v>
      </c>
      <c r="N603" s="209" t="s">
        <v>47</v>
      </c>
      <c r="O603" s="85"/>
      <c r="P603" s="210">
        <f>O603*H603</f>
        <v>0</v>
      </c>
      <c r="Q603" s="210">
        <v>6.9999999999999994E-05</v>
      </c>
      <c r="R603" s="210">
        <f>Q603*H603</f>
        <v>0.0055999999999999991</v>
      </c>
      <c r="S603" s="210">
        <v>0</v>
      </c>
      <c r="T603" s="211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2" t="s">
        <v>581</v>
      </c>
      <c r="AT603" s="212" t="s">
        <v>138</v>
      </c>
      <c r="AU603" s="212" t="s">
        <v>144</v>
      </c>
      <c r="AY603" s="18" t="s">
        <v>135</v>
      </c>
      <c r="BE603" s="213">
        <f>IF(N603="základní",J603,0)</f>
        <v>0</v>
      </c>
      <c r="BF603" s="213">
        <f>IF(N603="snížená",J603,0)</f>
        <v>0</v>
      </c>
      <c r="BG603" s="213">
        <f>IF(N603="zákl. přenesená",J603,0)</f>
        <v>0</v>
      </c>
      <c r="BH603" s="213">
        <f>IF(N603="sníž. přenesená",J603,0)</f>
        <v>0</v>
      </c>
      <c r="BI603" s="213">
        <f>IF(N603="nulová",J603,0)</f>
        <v>0</v>
      </c>
      <c r="BJ603" s="18" t="s">
        <v>144</v>
      </c>
      <c r="BK603" s="213">
        <f>ROUND(I603*H603,2)</f>
        <v>0</v>
      </c>
      <c r="BL603" s="18" t="s">
        <v>581</v>
      </c>
      <c r="BM603" s="212" t="s">
        <v>1051</v>
      </c>
    </row>
    <row r="604" s="2" customFormat="1">
      <c r="A604" s="39"/>
      <c r="B604" s="40"/>
      <c r="C604" s="41"/>
      <c r="D604" s="214" t="s">
        <v>146</v>
      </c>
      <c r="E604" s="41"/>
      <c r="F604" s="215" t="s">
        <v>1050</v>
      </c>
      <c r="G604" s="41"/>
      <c r="H604" s="41"/>
      <c r="I604" s="216"/>
      <c r="J604" s="41"/>
      <c r="K604" s="41"/>
      <c r="L604" s="45"/>
      <c r="M604" s="217"/>
      <c r="N604" s="218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146</v>
      </c>
      <c r="AU604" s="18" t="s">
        <v>144</v>
      </c>
    </row>
    <row r="605" s="12" customFormat="1" ht="22.8" customHeight="1">
      <c r="A605" s="12"/>
      <c r="B605" s="185"/>
      <c r="C605" s="186"/>
      <c r="D605" s="187" t="s">
        <v>74</v>
      </c>
      <c r="E605" s="199" t="s">
        <v>1052</v>
      </c>
      <c r="F605" s="199" t="s">
        <v>1053</v>
      </c>
      <c r="G605" s="186"/>
      <c r="H605" s="186"/>
      <c r="I605" s="189"/>
      <c r="J605" s="200">
        <f>BK605</f>
        <v>0</v>
      </c>
      <c r="K605" s="186"/>
      <c r="L605" s="191"/>
      <c r="M605" s="192"/>
      <c r="N605" s="193"/>
      <c r="O605" s="193"/>
      <c r="P605" s="194">
        <f>SUM(P606:P645)</f>
        <v>0</v>
      </c>
      <c r="Q605" s="193"/>
      <c r="R605" s="194">
        <f>SUM(R606:R645)</f>
        <v>0.24220800000000001</v>
      </c>
      <c r="S605" s="193"/>
      <c r="T605" s="195">
        <f>SUM(T606:T645)</f>
        <v>0.68420000000000003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196" t="s">
        <v>144</v>
      </c>
      <c r="AT605" s="197" t="s">
        <v>74</v>
      </c>
      <c r="AU605" s="197" t="s">
        <v>83</v>
      </c>
      <c r="AY605" s="196" t="s">
        <v>135</v>
      </c>
      <c r="BK605" s="198">
        <f>SUM(BK606:BK645)</f>
        <v>0</v>
      </c>
    </row>
    <row r="606" s="2" customFormat="1" ht="16.5" customHeight="1">
      <c r="A606" s="39"/>
      <c r="B606" s="40"/>
      <c r="C606" s="201" t="s">
        <v>1054</v>
      </c>
      <c r="D606" s="201" t="s">
        <v>138</v>
      </c>
      <c r="E606" s="202" t="s">
        <v>1055</v>
      </c>
      <c r="F606" s="203" t="s">
        <v>1056</v>
      </c>
      <c r="G606" s="204" t="s">
        <v>141</v>
      </c>
      <c r="H606" s="205">
        <v>10</v>
      </c>
      <c r="I606" s="206"/>
      <c r="J606" s="207">
        <f>ROUND(I606*H606,2)</f>
        <v>0</v>
      </c>
      <c r="K606" s="203" t="s">
        <v>142</v>
      </c>
      <c r="L606" s="45"/>
      <c r="M606" s="208" t="s">
        <v>19</v>
      </c>
      <c r="N606" s="209" t="s">
        <v>47</v>
      </c>
      <c r="O606" s="85"/>
      <c r="P606" s="210">
        <f>O606*H606</f>
        <v>0</v>
      </c>
      <c r="Q606" s="210">
        <v>0</v>
      </c>
      <c r="R606" s="210">
        <f>Q606*H606</f>
        <v>0</v>
      </c>
      <c r="S606" s="210">
        <v>0.002</v>
      </c>
      <c r="T606" s="211">
        <f>S606*H606</f>
        <v>0.02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2" t="s">
        <v>261</v>
      </c>
      <c r="AT606" s="212" t="s">
        <v>138</v>
      </c>
      <c r="AU606" s="212" t="s">
        <v>144</v>
      </c>
      <c r="AY606" s="18" t="s">
        <v>135</v>
      </c>
      <c r="BE606" s="213">
        <f>IF(N606="základní",J606,0)</f>
        <v>0</v>
      </c>
      <c r="BF606" s="213">
        <f>IF(N606="snížená",J606,0)</f>
        <v>0</v>
      </c>
      <c r="BG606" s="213">
        <f>IF(N606="zákl. přenesená",J606,0)</f>
        <v>0</v>
      </c>
      <c r="BH606" s="213">
        <f>IF(N606="sníž. přenesená",J606,0)</f>
        <v>0</v>
      </c>
      <c r="BI606" s="213">
        <f>IF(N606="nulová",J606,0)</f>
        <v>0</v>
      </c>
      <c r="BJ606" s="18" t="s">
        <v>144</v>
      </c>
      <c r="BK606" s="213">
        <f>ROUND(I606*H606,2)</f>
        <v>0</v>
      </c>
      <c r="BL606" s="18" t="s">
        <v>261</v>
      </c>
      <c r="BM606" s="212" t="s">
        <v>1057</v>
      </c>
    </row>
    <row r="607" s="2" customFormat="1">
      <c r="A607" s="39"/>
      <c r="B607" s="40"/>
      <c r="C607" s="41"/>
      <c r="D607" s="214" t="s">
        <v>146</v>
      </c>
      <c r="E607" s="41"/>
      <c r="F607" s="215" t="s">
        <v>1058</v>
      </c>
      <c r="G607" s="41"/>
      <c r="H607" s="41"/>
      <c r="I607" s="216"/>
      <c r="J607" s="41"/>
      <c r="K607" s="41"/>
      <c r="L607" s="45"/>
      <c r="M607" s="217"/>
      <c r="N607" s="218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146</v>
      </c>
      <c r="AU607" s="18" t="s">
        <v>144</v>
      </c>
    </row>
    <row r="608" s="2" customFormat="1">
      <c r="A608" s="39"/>
      <c r="B608" s="40"/>
      <c r="C608" s="41"/>
      <c r="D608" s="219" t="s">
        <v>148</v>
      </c>
      <c r="E608" s="41"/>
      <c r="F608" s="220" t="s">
        <v>1059</v>
      </c>
      <c r="G608" s="41"/>
      <c r="H608" s="41"/>
      <c r="I608" s="216"/>
      <c r="J608" s="41"/>
      <c r="K608" s="41"/>
      <c r="L608" s="45"/>
      <c r="M608" s="217"/>
      <c r="N608" s="218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148</v>
      </c>
      <c r="AU608" s="18" t="s">
        <v>144</v>
      </c>
    </row>
    <row r="609" s="2" customFormat="1" ht="16.5" customHeight="1">
      <c r="A609" s="39"/>
      <c r="B609" s="40"/>
      <c r="C609" s="201" t="s">
        <v>1060</v>
      </c>
      <c r="D609" s="201" t="s">
        <v>138</v>
      </c>
      <c r="E609" s="202" t="s">
        <v>1061</v>
      </c>
      <c r="F609" s="203" t="s">
        <v>1062</v>
      </c>
      <c r="G609" s="204" t="s">
        <v>141</v>
      </c>
      <c r="H609" s="205">
        <v>5</v>
      </c>
      <c r="I609" s="206"/>
      <c r="J609" s="207">
        <f>ROUND(I609*H609,2)</f>
        <v>0</v>
      </c>
      <c r="K609" s="203" t="s">
        <v>142</v>
      </c>
      <c r="L609" s="45"/>
      <c r="M609" s="208" t="s">
        <v>19</v>
      </c>
      <c r="N609" s="209" t="s">
        <v>47</v>
      </c>
      <c r="O609" s="85"/>
      <c r="P609" s="210">
        <f>O609*H609</f>
        <v>0</v>
      </c>
      <c r="Q609" s="210">
        <v>0</v>
      </c>
      <c r="R609" s="210">
        <f>Q609*H609</f>
        <v>0</v>
      </c>
      <c r="S609" s="210">
        <v>0</v>
      </c>
      <c r="T609" s="211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2" t="s">
        <v>261</v>
      </c>
      <c r="AT609" s="212" t="s">
        <v>138</v>
      </c>
      <c r="AU609" s="212" t="s">
        <v>144</v>
      </c>
      <c r="AY609" s="18" t="s">
        <v>135</v>
      </c>
      <c r="BE609" s="213">
        <f>IF(N609="základní",J609,0)</f>
        <v>0</v>
      </c>
      <c r="BF609" s="213">
        <f>IF(N609="snížená",J609,0)</f>
        <v>0</v>
      </c>
      <c r="BG609" s="213">
        <f>IF(N609="zákl. přenesená",J609,0)</f>
        <v>0</v>
      </c>
      <c r="BH609" s="213">
        <f>IF(N609="sníž. přenesená",J609,0)</f>
        <v>0</v>
      </c>
      <c r="BI609" s="213">
        <f>IF(N609="nulová",J609,0)</f>
        <v>0</v>
      </c>
      <c r="BJ609" s="18" t="s">
        <v>144</v>
      </c>
      <c r="BK609" s="213">
        <f>ROUND(I609*H609,2)</f>
        <v>0</v>
      </c>
      <c r="BL609" s="18" t="s">
        <v>261</v>
      </c>
      <c r="BM609" s="212" t="s">
        <v>1063</v>
      </c>
    </row>
    <row r="610" s="2" customFormat="1">
      <c r="A610" s="39"/>
      <c r="B610" s="40"/>
      <c r="C610" s="41"/>
      <c r="D610" s="214" t="s">
        <v>146</v>
      </c>
      <c r="E610" s="41"/>
      <c r="F610" s="215" t="s">
        <v>1064</v>
      </c>
      <c r="G610" s="41"/>
      <c r="H610" s="41"/>
      <c r="I610" s="216"/>
      <c r="J610" s="41"/>
      <c r="K610" s="41"/>
      <c r="L610" s="45"/>
      <c r="M610" s="217"/>
      <c r="N610" s="218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146</v>
      </c>
      <c r="AU610" s="18" t="s">
        <v>144</v>
      </c>
    </row>
    <row r="611" s="2" customFormat="1">
      <c r="A611" s="39"/>
      <c r="B611" s="40"/>
      <c r="C611" s="41"/>
      <c r="D611" s="219" t="s">
        <v>148</v>
      </c>
      <c r="E611" s="41"/>
      <c r="F611" s="220" t="s">
        <v>1065</v>
      </c>
      <c r="G611" s="41"/>
      <c r="H611" s="41"/>
      <c r="I611" s="216"/>
      <c r="J611" s="41"/>
      <c r="K611" s="41"/>
      <c r="L611" s="45"/>
      <c r="M611" s="217"/>
      <c r="N611" s="218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148</v>
      </c>
      <c r="AU611" s="18" t="s">
        <v>144</v>
      </c>
    </row>
    <row r="612" s="2" customFormat="1" ht="16.5" customHeight="1">
      <c r="A612" s="39"/>
      <c r="B612" s="40"/>
      <c r="C612" s="253" t="s">
        <v>1066</v>
      </c>
      <c r="D612" s="253" t="s">
        <v>284</v>
      </c>
      <c r="E612" s="254" t="s">
        <v>1067</v>
      </c>
      <c r="F612" s="255" t="s">
        <v>1068</v>
      </c>
      <c r="G612" s="256" t="s">
        <v>141</v>
      </c>
      <c r="H612" s="257">
        <v>5</v>
      </c>
      <c r="I612" s="258"/>
      <c r="J612" s="259">
        <f>ROUND(I612*H612,2)</f>
        <v>0</v>
      </c>
      <c r="K612" s="255" t="s">
        <v>19</v>
      </c>
      <c r="L612" s="260"/>
      <c r="M612" s="261" t="s">
        <v>19</v>
      </c>
      <c r="N612" s="262" t="s">
        <v>47</v>
      </c>
      <c r="O612" s="85"/>
      <c r="P612" s="210">
        <f>O612*H612</f>
        <v>0</v>
      </c>
      <c r="Q612" s="210">
        <v>0.02</v>
      </c>
      <c r="R612" s="210">
        <f>Q612*H612</f>
        <v>0.10000000000000001</v>
      </c>
      <c r="S612" s="210">
        <v>0</v>
      </c>
      <c r="T612" s="211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2" t="s">
        <v>368</v>
      </c>
      <c r="AT612" s="212" t="s">
        <v>284</v>
      </c>
      <c r="AU612" s="212" t="s">
        <v>144</v>
      </c>
      <c r="AY612" s="18" t="s">
        <v>135</v>
      </c>
      <c r="BE612" s="213">
        <f>IF(N612="základní",J612,0)</f>
        <v>0</v>
      </c>
      <c r="BF612" s="213">
        <f>IF(N612="snížená",J612,0)</f>
        <v>0</v>
      </c>
      <c r="BG612" s="213">
        <f>IF(N612="zákl. přenesená",J612,0)</f>
        <v>0</v>
      </c>
      <c r="BH612" s="213">
        <f>IF(N612="sníž. přenesená",J612,0)</f>
        <v>0</v>
      </c>
      <c r="BI612" s="213">
        <f>IF(N612="nulová",J612,0)</f>
        <v>0</v>
      </c>
      <c r="BJ612" s="18" t="s">
        <v>144</v>
      </c>
      <c r="BK612" s="213">
        <f>ROUND(I612*H612,2)</f>
        <v>0</v>
      </c>
      <c r="BL612" s="18" t="s">
        <v>261</v>
      </c>
      <c r="BM612" s="212" t="s">
        <v>1069</v>
      </c>
    </row>
    <row r="613" s="2" customFormat="1">
      <c r="A613" s="39"/>
      <c r="B613" s="40"/>
      <c r="C613" s="41"/>
      <c r="D613" s="214" t="s">
        <v>146</v>
      </c>
      <c r="E613" s="41"/>
      <c r="F613" s="215" t="s">
        <v>1068</v>
      </c>
      <c r="G613" s="41"/>
      <c r="H613" s="41"/>
      <c r="I613" s="216"/>
      <c r="J613" s="41"/>
      <c r="K613" s="41"/>
      <c r="L613" s="45"/>
      <c r="M613" s="217"/>
      <c r="N613" s="218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146</v>
      </c>
      <c r="AU613" s="18" t="s">
        <v>144</v>
      </c>
    </row>
    <row r="614" s="2" customFormat="1" ht="16.5" customHeight="1">
      <c r="A614" s="39"/>
      <c r="B614" s="40"/>
      <c r="C614" s="201" t="s">
        <v>1070</v>
      </c>
      <c r="D614" s="201" t="s">
        <v>138</v>
      </c>
      <c r="E614" s="202" t="s">
        <v>1071</v>
      </c>
      <c r="F614" s="203" t="s">
        <v>1072</v>
      </c>
      <c r="G614" s="204" t="s">
        <v>141</v>
      </c>
      <c r="H614" s="205">
        <v>10</v>
      </c>
      <c r="I614" s="206"/>
      <c r="J614" s="207">
        <f>ROUND(I614*H614,2)</f>
        <v>0</v>
      </c>
      <c r="K614" s="203" t="s">
        <v>19</v>
      </c>
      <c r="L614" s="45"/>
      <c r="M614" s="208" t="s">
        <v>19</v>
      </c>
      <c r="N614" s="209" t="s">
        <v>47</v>
      </c>
      <c r="O614" s="85"/>
      <c r="P614" s="210">
        <f>O614*H614</f>
        <v>0</v>
      </c>
      <c r="Q614" s="210">
        <v>0</v>
      </c>
      <c r="R614" s="210">
        <f>Q614*H614</f>
        <v>0</v>
      </c>
      <c r="S614" s="210">
        <v>0</v>
      </c>
      <c r="T614" s="21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2" t="s">
        <v>261</v>
      </c>
      <c r="AT614" s="212" t="s">
        <v>138</v>
      </c>
      <c r="AU614" s="212" t="s">
        <v>144</v>
      </c>
      <c r="AY614" s="18" t="s">
        <v>135</v>
      </c>
      <c r="BE614" s="213">
        <f>IF(N614="základní",J614,0)</f>
        <v>0</v>
      </c>
      <c r="BF614" s="213">
        <f>IF(N614="snížená",J614,0)</f>
        <v>0</v>
      </c>
      <c r="BG614" s="213">
        <f>IF(N614="zákl. přenesená",J614,0)</f>
        <v>0</v>
      </c>
      <c r="BH614" s="213">
        <f>IF(N614="sníž. přenesená",J614,0)</f>
        <v>0</v>
      </c>
      <c r="BI614" s="213">
        <f>IF(N614="nulová",J614,0)</f>
        <v>0</v>
      </c>
      <c r="BJ614" s="18" t="s">
        <v>144</v>
      </c>
      <c r="BK614" s="213">
        <f>ROUND(I614*H614,2)</f>
        <v>0</v>
      </c>
      <c r="BL614" s="18" t="s">
        <v>261</v>
      </c>
      <c r="BM614" s="212" t="s">
        <v>1073</v>
      </c>
    </row>
    <row r="615" s="2" customFormat="1">
      <c r="A615" s="39"/>
      <c r="B615" s="40"/>
      <c r="C615" s="41"/>
      <c r="D615" s="214" t="s">
        <v>146</v>
      </c>
      <c r="E615" s="41"/>
      <c r="F615" s="215" t="s">
        <v>1072</v>
      </c>
      <c r="G615" s="41"/>
      <c r="H615" s="41"/>
      <c r="I615" s="216"/>
      <c r="J615" s="41"/>
      <c r="K615" s="41"/>
      <c r="L615" s="45"/>
      <c r="M615" s="217"/>
      <c r="N615" s="218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146</v>
      </c>
      <c r="AU615" s="18" t="s">
        <v>144</v>
      </c>
    </row>
    <row r="616" s="2" customFormat="1" ht="16.5" customHeight="1">
      <c r="A616" s="39"/>
      <c r="B616" s="40"/>
      <c r="C616" s="201" t="s">
        <v>1074</v>
      </c>
      <c r="D616" s="201" t="s">
        <v>138</v>
      </c>
      <c r="E616" s="202" t="s">
        <v>1075</v>
      </c>
      <c r="F616" s="203" t="s">
        <v>1076</v>
      </c>
      <c r="G616" s="204" t="s">
        <v>141</v>
      </c>
      <c r="H616" s="205">
        <v>5</v>
      </c>
      <c r="I616" s="206"/>
      <c r="J616" s="207">
        <f>ROUND(I616*H616,2)</f>
        <v>0</v>
      </c>
      <c r="K616" s="203" t="s">
        <v>19</v>
      </c>
      <c r="L616" s="45"/>
      <c r="M616" s="208" t="s">
        <v>19</v>
      </c>
      <c r="N616" s="209" t="s">
        <v>47</v>
      </c>
      <c r="O616" s="85"/>
      <c r="P616" s="210">
        <f>O616*H616</f>
        <v>0</v>
      </c>
      <c r="Q616" s="210">
        <v>0</v>
      </c>
      <c r="R616" s="210">
        <f>Q616*H616</f>
        <v>0</v>
      </c>
      <c r="S616" s="210">
        <v>0</v>
      </c>
      <c r="T616" s="211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2" t="s">
        <v>261</v>
      </c>
      <c r="AT616" s="212" t="s">
        <v>138</v>
      </c>
      <c r="AU616" s="212" t="s">
        <v>144</v>
      </c>
      <c r="AY616" s="18" t="s">
        <v>135</v>
      </c>
      <c r="BE616" s="213">
        <f>IF(N616="základní",J616,0)</f>
        <v>0</v>
      </c>
      <c r="BF616" s="213">
        <f>IF(N616="snížená",J616,0)</f>
        <v>0</v>
      </c>
      <c r="BG616" s="213">
        <f>IF(N616="zákl. přenesená",J616,0)</f>
        <v>0</v>
      </c>
      <c r="BH616" s="213">
        <f>IF(N616="sníž. přenesená",J616,0)</f>
        <v>0</v>
      </c>
      <c r="BI616" s="213">
        <f>IF(N616="nulová",J616,0)</f>
        <v>0</v>
      </c>
      <c r="BJ616" s="18" t="s">
        <v>144</v>
      </c>
      <c r="BK616" s="213">
        <f>ROUND(I616*H616,2)</f>
        <v>0</v>
      </c>
      <c r="BL616" s="18" t="s">
        <v>261</v>
      </c>
      <c r="BM616" s="212" t="s">
        <v>1077</v>
      </c>
    </row>
    <row r="617" s="2" customFormat="1">
      <c r="A617" s="39"/>
      <c r="B617" s="40"/>
      <c r="C617" s="41"/>
      <c r="D617" s="214" t="s">
        <v>146</v>
      </c>
      <c r="E617" s="41"/>
      <c r="F617" s="215" t="s">
        <v>1076</v>
      </c>
      <c r="G617" s="41"/>
      <c r="H617" s="41"/>
      <c r="I617" s="216"/>
      <c r="J617" s="41"/>
      <c r="K617" s="41"/>
      <c r="L617" s="45"/>
      <c r="M617" s="217"/>
      <c r="N617" s="218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146</v>
      </c>
      <c r="AU617" s="18" t="s">
        <v>144</v>
      </c>
    </row>
    <row r="618" s="2" customFormat="1" ht="16.5" customHeight="1">
      <c r="A618" s="39"/>
      <c r="B618" s="40"/>
      <c r="C618" s="201" t="s">
        <v>1078</v>
      </c>
      <c r="D618" s="201" t="s">
        <v>138</v>
      </c>
      <c r="E618" s="202" t="s">
        <v>1079</v>
      </c>
      <c r="F618" s="203" t="s">
        <v>1080</v>
      </c>
      <c r="G618" s="204" t="s">
        <v>141</v>
      </c>
      <c r="H618" s="205">
        <v>10</v>
      </c>
      <c r="I618" s="206"/>
      <c r="J618" s="207">
        <f>ROUND(I618*H618,2)</f>
        <v>0</v>
      </c>
      <c r="K618" s="203" t="s">
        <v>19</v>
      </c>
      <c r="L618" s="45"/>
      <c r="M618" s="208" t="s">
        <v>19</v>
      </c>
      <c r="N618" s="209" t="s">
        <v>47</v>
      </c>
      <c r="O618" s="85"/>
      <c r="P618" s="210">
        <f>O618*H618</f>
        <v>0</v>
      </c>
      <c r="Q618" s="210">
        <v>0</v>
      </c>
      <c r="R618" s="210">
        <f>Q618*H618</f>
        <v>0</v>
      </c>
      <c r="S618" s="210">
        <v>0</v>
      </c>
      <c r="T618" s="211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2" t="s">
        <v>261</v>
      </c>
      <c r="AT618" s="212" t="s">
        <v>138</v>
      </c>
      <c r="AU618" s="212" t="s">
        <v>144</v>
      </c>
      <c r="AY618" s="18" t="s">
        <v>135</v>
      </c>
      <c r="BE618" s="213">
        <f>IF(N618="základní",J618,0)</f>
        <v>0</v>
      </c>
      <c r="BF618" s="213">
        <f>IF(N618="snížená",J618,0)</f>
        <v>0</v>
      </c>
      <c r="BG618" s="213">
        <f>IF(N618="zákl. přenesená",J618,0)</f>
        <v>0</v>
      </c>
      <c r="BH618" s="213">
        <f>IF(N618="sníž. přenesená",J618,0)</f>
        <v>0</v>
      </c>
      <c r="BI618" s="213">
        <f>IF(N618="nulová",J618,0)</f>
        <v>0</v>
      </c>
      <c r="BJ618" s="18" t="s">
        <v>144</v>
      </c>
      <c r="BK618" s="213">
        <f>ROUND(I618*H618,2)</f>
        <v>0</v>
      </c>
      <c r="BL618" s="18" t="s">
        <v>261</v>
      </c>
      <c r="BM618" s="212" t="s">
        <v>1081</v>
      </c>
    </row>
    <row r="619" s="2" customFormat="1">
      <c r="A619" s="39"/>
      <c r="B619" s="40"/>
      <c r="C619" s="41"/>
      <c r="D619" s="214" t="s">
        <v>146</v>
      </c>
      <c r="E619" s="41"/>
      <c r="F619" s="215" t="s">
        <v>1080</v>
      </c>
      <c r="G619" s="41"/>
      <c r="H619" s="41"/>
      <c r="I619" s="216"/>
      <c r="J619" s="41"/>
      <c r="K619" s="41"/>
      <c r="L619" s="45"/>
      <c r="M619" s="217"/>
      <c r="N619" s="218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146</v>
      </c>
      <c r="AU619" s="18" t="s">
        <v>144</v>
      </c>
    </row>
    <row r="620" s="2" customFormat="1" ht="16.5" customHeight="1">
      <c r="A620" s="39"/>
      <c r="B620" s="40"/>
      <c r="C620" s="201" t="s">
        <v>1082</v>
      </c>
      <c r="D620" s="201" t="s">
        <v>138</v>
      </c>
      <c r="E620" s="202" t="s">
        <v>1083</v>
      </c>
      <c r="F620" s="203" t="s">
        <v>1084</v>
      </c>
      <c r="G620" s="204" t="s">
        <v>141</v>
      </c>
      <c r="H620" s="205">
        <v>1</v>
      </c>
      <c r="I620" s="206"/>
      <c r="J620" s="207">
        <f>ROUND(I620*H620,2)</f>
        <v>0</v>
      </c>
      <c r="K620" s="203" t="s">
        <v>19</v>
      </c>
      <c r="L620" s="45"/>
      <c r="M620" s="208" t="s">
        <v>19</v>
      </c>
      <c r="N620" s="209" t="s">
        <v>47</v>
      </c>
      <c r="O620" s="85"/>
      <c r="P620" s="210">
        <f>O620*H620</f>
        <v>0</v>
      </c>
      <c r="Q620" s="210">
        <v>0</v>
      </c>
      <c r="R620" s="210">
        <f>Q620*H620</f>
        <v>0</v>
      </c>
      <c r="S620" s="210">
        <v>0</v>
      </c>
      <c r="T620" s="211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2" t="s">
        <v>261</v>
      </c>
      <c r="AT620" s="212" t="s">
        <v>138</v>
      </c>
      <c r="AU620" s="212" t="s">
        <v>144</v>
      </c>
      <c r="AY620" s="18" t="s">
        <v>135</v>
      </c>
      <c r="BE620" s="213">
        <f>IF(N620="základní",J620,0)</f>
        <v>0</v>
      </c>
      <c r="BF620" s="213">
        <f>IF(N620="snížená",J620,0)</f>
        <v>0</v>
      </c>
      <c r="BG620" s="213">
        <f>IF(N620="zákl. přenesená",J620,0)</f>
        <v>0</v>
      </c>
      <c r="BH620" s="213">
        <f>IF(N620="sníž. přenesená",J620,0)</f>
        <v>0</v>
      </c>
      <c r="BI620" s="213">
        <f>IF(N620="nulová",J620,0)</f>
        <v>0</v>
      </c>
      <c r="BJ620" s="18" t="s">
        <v>144</v>
      </c>
      <c r="BK620" s="213">
        <f>ROUND(I620*H620,2)</f>
        <v>0</v>
      </c>
      <c r="BL620" s="18" t="s">
        <v>261</v>
      </c>
      <c r="BM620" s="212" t="s">
        <v>1085</v>
      </c>
    </row>
    <row r="621" s="2" customFormat="1">
      <c r="A621" s="39"/>
      <c r="B621" s="40"/>
      <c r="C621" s="41"/>
      <c r="D621" s="214" t="s">
        <v>146</v>
      </c>
      <c r="E621" s="41"/>
      <c r="F621" s="215" t="s">
        <v>1084</v>
      </c>
      <c r="G621" s="41"/>
      <c r="H621" s="41"/>
      <c r="I621" s="216"/>
      <c r="J621" s="41"/>
      <c r="K621" s="41"/>
      <c r="L621" s="45"/>
      <c r="M621" s="217"/>
      <c r="N621" s="218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146</v>
      </c>
      <c r="AU621" s="18" t="s">
        <v>144</v>
      </c>
    </row>
    <row r="622" s="2" customFormat="1" ht="16.5" customHeight="1">
      <c r="A622" s="39"/>
      <c r="B622" s="40"/>
      <c r="C622" s="201" t="s">
        <v>1086</v>
      </c>
      <c r="D622" s="201" t="s">
        <v>138</v>
      </c>
      <c r="E622" s="202" t="s">
        <v>1087</v>
      </c>
      <c r="F622" s="203" t="s">
        <v>1088</v>
      </c>
      <c r="G622" s="204" t="s">
        <v>141</v>
      </c>
      <c r="H622" s="205">
        <v>5</v>
      </c>
      <c r="I622" s="206"/>
      <c r="J622" s="207">
        <f>ROUND(I622*H622,2)</f>
        <v>0</v>
      </c>
      <c r="K622" s="203" t="s">
        <v>19</v>
      </c>
      <c r="L622" s="45"/>
      <c r="M622" s="208" t="s">
        <v>19</v>
      </c>
      <c r="N622" s="209" t="s">
        <v>47</v>
      </c>
      <c r="O622" s="85"/>
      <c r="P622" s="210">
        <f>O622*H622</f>
        <v>0</v>
      </c>
      <c r="Q622" s="210">
        <v>0</v>
      </c>
      <c r="R622" s="210">
        <f>Q622*H622</f>
        <v>0</v>
      </c>
      <c r="S622" s="210">
        <v>0</v>
      </c>
      <c r="T622" s="211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2" t="s">
        <v>261</v>
      </c>
      <c r="AT622" s="212" t="s">
        <v>138</v>
      </c>
      <c r="AU622" s="212" t="s">
        <v>144</v>
      </c>
      <c r="AY622" s="18" t="s">
        <v>135</v>
      </c>
      <c r="BE622" s="213">
        <f>IF(N622="základní",J622,0)</f>
        <v>0</v>
      </c>
      <c r="BF622" s="213">
        <f>IF(N622="snížená",J622,0)</f>
        <v>0</v>
      </c>
      <c r="BG622" s="213">
        <f>IF(N622="zákl. přenesená",J622,0)</f>
        <v>0</v>
      </c>
      <c r="BH622" s="213">
        <f>IF(N622="sníž. přenesená",J622,0)</f>
        <v>0</v>
      </c>
      <c r="BI622" s="213">
        <f>IF(N622="nulová",J622,0)</f>
        <v>0</v>
      </c>
      <c r="BJ622" s="18" t="s">
        <v>144</v>
      </c>
      <c r="BK622" s="213">
        <f>ROUND(I622*H622,2)</f>
        <v>0</v>
      </c>
      <c r="BL622" s="18" t="s">
        <v>261</v>
      </c>
      <c r="BM622" s="212" t="s">
        <v>1089</v>
      </c>
    </row>
    <row r="623" s="2" customFormat="1">
      <c r="A623" s="39"/>
      <c r="B623" s="40"/>
      <c r="C623" s="41"/>
      <c r="D623" s="214" t="s">
        <v>146</v>
      </c>
      <c r="E623" s="41"/>
      <c r="F623" s="215" t="s">
        <v>1088</v>
      </c>
      <c r="G623" s="41"/>
      <c r="H623" s="41"/>
      <c r="I623" s="216"/>
      <c r="J623" s="41"/>
      <c r="K623" s="41"/>
      <c r="L623" s="45"/>
      <c r="M623" s="217"/>
      <c r="N623" s="218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146</v>
      </c>
      <c r="AU623" s="18" t="s">
        <v>144</v>
      </c>
    </row>
    <row r="624" s="2" customFormat="1" ht="16.5" customHeight="1">
      <c r="A624" s="39"/>
      <c r="B624" s="40"/>
      <c r="C624" s="201" t="s">
        <v>1090</v>
      </c>
      <c r="D624" s="201" t="s">
        <v>138</v>
      </c>
      <c r="E624" s="202" t="s">
        <v>1091</v>
      </c>
      <c r="F624" s="203" t="s">
        <v>1092</v>
      </c>
      <c r="G624" s="204" t="s">
        <v>141</v>
      </c>
      <c r="H624" s="205">
        <v>5</v>
      </c>
      <c r="I624" s="206"/>
      <c r="J624" s="207">
        <f>ROUND(I624*H624,2)</f>
        <v>0</v>
      </c>
      <c r="K624" s="203" t="s">
        <v>19</v>
      </c>
      <c r="L624" s="45"/>
      <c r="M624" s="208" t="s">
        <v>19</v>
      </c>
      <c r="N624" s="209" t="s">
        <v>47</v>
      </c>
      <c r="O624" s="85"/>
      <c r="P624" s="210">
        <f>O624*H624</f>
        <v>0</v>
      </c>
      <c r="Q624" s="210">
        <v>0</v>
      </c>
      <c r="R624" s="210">
        <f>Q624*H624</f>
        <v>0</v>
      </c>
      <c r="S624" s="210">
        <v>0</v>
      </c>
      <c r="T624" s="211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12" t="s">
        <v>261</v>
      </c>
      <c r="AT624" s="212" t="s">
        <v>138</v>
      </c>
      <c r="AU624" s="212" t="s">
        <v>144</v>
      </c>
      <c r="AY624" s="18" t="s">
        <v>135</v>
      </c>
      <c r="BE624" s="213">
        <f>IF(N624="základní",J624,0)</f>
        <v>0</v>
      </c>
      <c r="BF624" s="213">
        <f>IF(N624="snížená",J624,0)</f>
        <v>0</v>
      </c>
      <c r="BG624" s="213">
        <f>IF(N624="zákl. přenesená",J624,0)</f>
        <v>0</v>
      </c>
      <c r="BH624" s="213">
        <f>IF(N624="sníž. přenesená",J624,0)</f>
        <v>0</v>
      </c>
      <c r="BI624" s="213">
        <f>IF(N624="nulová",J624,0)</f>
        <v>0</v>
      </c>
      <c r="BJ624" s="18" t="s">
        <v>144</v>
      </c>
      <c r="BK624" s="213">
        <f>ROUND(I624*H624,2)</f>
        <v>0</v>
      </c>
      <c r="BL624" s="18" t="s">
        <v>261</v>
      </c>
      <c r="BM624" s="212" t="s">
        <v>1093</v>
      </c>
    </row>
    <row r="625" s="2" customFormat="1">
      <c r="A625" s="39"/>
      <c r="B625" s="40"/>
      <c r="C625" s="41"/>
      <c r="D625" s="214" t="s">
        <v>146</v>
      </c>
      <c r="E625" s="41"/>
      <c r="F625" s="215" t="s">
        <v>1092</v>
      </c>
      <c r="G625" s="41"/>
      <c r="H625" s="41"/>
      <c r="I625" s="216"/>
      <c r="J625" s="41"/>
      <c r="K625" s="41"/>
      <c r="L625" s="45"/>
      <c r="M625" s="217"/>
      <c r="N625" s="218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146</v>
      </c>
      <c r="AU625" s="18" t="s">
        <v>144</v>
      </c>
    </row>
    <row r="626" s="2" customFormat="1" ht="16.5" customHeight="1">
      <c r="A626" s="39"/>
      <c r="B626" s="40"/>
      <c r="C626" s="201" t="s">
        <v>1094</v>
      </c>
      <c r="D626" s="201" t="s">
        <v>138</v>
      </c>
      <c r="E626" s="202" t="s">
        <v>1095</v>
      </c>
      <c r="F626" s="203" t="s">
        <v>1096</v>
      </c>
      <c r="G626" s="204" t="s">
        <v>141</v>
      </c>
      <c r="H626" s="205">
        <v>1</v>
      </c>
      <c r="I626" s="206"/>
      <c r="J626" s="207">
        <f>ROUND(I626*H626,2)</f>
        <v>0</v>
      </c>
      <c r="K626" s="203" t="s">
        <v>19</v>
      </c>
      <c r="L626" s="45"/>
      <c r="M626" s="208" t="s">
        <v>19</v>
      </c>
      <c r="N626" s="209" t="s">
        <v>47</v>
      </c>
      <c r="O626" s="85"/>
      <c r="P626" s="210">
        <f>O626*H626</f>
        <v>0</v>
      </c>
      <c r="Q626" s="210">
        <v>0</v>
      </c>
      <c r="R626" s="210">
        <f>Q626*H626</f>
        <v>0</v>
      </c>
      <c r="S626" s="210">
        <v>0</v>
      </c>
      <c r="T626" s="21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2" t="s">
        <v>261</v>
      </c>
      <c r="AT626" s="212" t="s">
        <v>138</v>
      </c>
      <c r="AU626" s="212" t="s">
        <v>144</v>
      </c>
      <c r="AY626" s="18" t="s">
        <v>135</v>
      </c>
      <c r="BE626" s="213">
        <f>IF(N626="základní",J626,0)</f>
        <v>0</v>
      </c>
      <c r="BF626" s="213">
        <f>IF(N626="snížená",J626,0)</f>
        <v>0</v>
      </c>
      <c r="BG626" s="213">
        <f>IF(N626="zákl. přenesená",J626,0)</f>
        <v>0</v>
      </c>
      <c r="BH626" s="213">
        <f>IF(N626="sníž. přenesená",J626,0)</f>
        <v>0</v>
      </c>
      <c r="BI626" s="213">
        <f>IF(N626="nulová",J626,0)</f>
        <v>0</v>
      </c>
      <c r="BJ626" s="18" t="s">
        <v>144</v>
      </c>
      <c r="BK626" s="213">
        <f>ROUND(I626*H626,2)</f>
        <v>0</v>
      </c>
      <c r="BL626" s="18" t="s">
        <v>261</v>
      </c>
      <c r="BM626" s="212" t="s">
        <v>1097</v>
      </c>
    </row>
    <row r="627" s="2" customFormat="1">
      <c r="A627" s="39"/>
      <c r="B627" s="40"/>
      <c r="C627" s="41"/>
      <c r="D627" s="214" t="s">
        <v>146</v>
      </c>
      <c r="E627" s="41"/>
      <c r="F627" s="215" t="s">
        <v>1096</v>
      </c>
      <c r="G627" s="41"/>
      <c r="H627" s="41"/>
      <c r="I627" s="216"/>
      <c r="J627" s="41"/>
      <c r="K627" s="41"/>
      <c r="L627" s="45"/>
      <c r="M627" s="217"/>
      <c r="N627" s="218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146</v>
      </c>
      <c r="AU627" s="18" t="s">
        <v>144</v>
      </c>
    </row>
    <row r="628" s="2" customFormat="1" ht="21.75" customHeight="1">
      <c r="A628" s="39"/>
      <c r="B628" s="40"/>
      <c r="C628" s="201" t="s">
        <v>1098</v>
      </c>
      <c r="D628" s="201" t="s">
        <v>138</v>
      </c>
      <c r="E628" s="202" t="s">
        <v>1099</v>
      </c>
      <c r="F628" s="203" t="s">
        <v>1100</v>
      </c>
      <c r="G628" s="204" t="s">
        <v>203</v>
      </c>
      <c r="H628" s="205">
        <v>8</v>
      </c>
      <c r="I628" s="206"/>
      <c r="J628" s="207">
        <f>ROUND(I628*H628,2)</f>
        <v>0</v>
      </c>
      <c r="K628" s="203" t="s">
        <v>142</v>
      </c>
      <c r="L628" s="45"/>
      <c r="M628" s="208" t="s">
        <v>19</v>
      </c>
      <c r="N628" s="209" t="s">
        <v>47</v>
      </c>
      <c r="O628" s="85"/>
      <c r="P628" s="210">
        <f>O628*H628</f>
        <v>0</v>
      </c>
      <c r="Q628" s="210">
        <v>0.001665</v>
      </c>
      <c r="R628" s="210">
        <f>Q628*H628</f>
        <v>0.01332</v>
      </c>
      <c r="S628" s="210">
        <v>0</v>
      </c>
      <c r="T628" s="211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2" t="s">
        <v>143</v>
      </c>
      <c r="AT628" s="212" t="s">
        <v>138</v>
      </c>
      <c r="AU628" s="212" t="s">
        <v>144</v>
      </c>
      <c r="AY628" s="18" t="s">
        <v>135</v>
      </c>
      <c r="BE628" s="213">
        <f>IF(N628="základní",J628,0)</f>
        <v>0</v>
      </c>
      <c r="BF628" s="213">
        <f>IF(N628="snížená",J628,0)</f>
        <v>0</v>
      </c>
      <c r="BG628" s="213">
        <f>IF(N628="zákl. přenesená",J628,0)</f>
        <v>0</v>
      </c>
      <c r="BH628" s="213">
        <f>IF(N628="sníž. přenesená",J628,0)</f>
        <v>0</v>
      </c>
      <c r="BI628" s="213">
        <f>IF(N628="nulová",J628,0)</f>
        <v>0</v>
      </c>
      <c r="BJ628" s="18" t="s">
        <v>144</v>
      </c>
      <c r="BK628" s="213">
        <f>ROUND(I628*H628,2)</f>
        <v>0</v>
      </c>
      <c r="BL628" s="18" t="s">
        <v>143</v>
      </c>
      <c r="BM628" s="212" t="s">
        <v>1101</v>
      </c>
    </row>
    <row r="629" s="2" customFormat="1">
      <c r="A629" s="39"/>
      <c r="B629" s="40"/>
      <c r="C629" s="41"/>
      <c r="D629" s="214" t="s">
        <v>146</v>
      </c>
      <c r="E629" s="41"/>
      <c r="F629" s="215" t="s">
        <v>1102</v>
      </c>
      <c r="G629" s="41"/>
      <c r="H629" s="41"/>
      <c r="I629" s="216"/>
      <c r="J629" s="41"/>
      <c r="K629" s="41"/>
      <c r="L629" s="45"/>
      <c r="M629" s="217"/>
      <c r="N629" s="218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146</v>
      </c>
      <c r="AU629" s="18" t="s">
        <v>144</v>
      </c>
    </row>
    <row r="630" s="2" customFormat="1">
      <c r="A630" s="39"/>
      <c r="B630" s="40"/>
      <c r="C630" s="41"/>
      <c r="D630" s="219" t="s">
        <v>148</v>
      </c>
      <c r="E630" s="41"/>
      <c r="F630" s="220" t="s">
        <v>1103</v>
      </c>
      <c r="G630" s="41"/>
      <c r="H630" s="41"/>
      <c r="I630" s="216"/>
      <c r="J630" s="41"/>
      <c r="K630" s="41"/>
      <c r="L630" s="45"/>
      <c r="M630" s="217"/>
      <c r="N630" s="218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148</v>
      </c>
      <c r="AU630" s="18" t="s">
        <v>144</v>
      </c>
    </row>
    <row r="631" s="2" customFormat="1" ht="24.15" customHeight="1">
      <c r="A631" s="39"/>
      <c r="B631" s="40"/>
      <c r="C631" s="201" t="s">
        <v>1104</v>
      </c>
      <c r="D631" s="201" t="s">
        <v>138</v>
      </c>
      <c r="E631" s="202" t="s">
        <v>1105</v>
      </c>
      <c r="F631" s="203" t="s">
        <v>1106</v>
      </c>
      <c r="G631" s="204" t="s">
        <v>203</v>
      </c>
      <c r="H631" s="205">
        <v>16</v>
      </c>
      <c r="I631" s="206"/>
      <c r="J631" s="207">
        <f>ROUND(I631*H631,2)</f>
        <v>0</v>
      </c>
      <c r="K631" s="203" t="s">
        <v>142</v>
      </c>
      <c r="L631" s="45"/>
      <c r="M631" s="208" t="s">
        <v>19</v>
      </c>
      <c r="N631" s="209" t="s">
        <v>47</v>
      </c>
      <c r="O631" s="85"/>
      <c r="P631" s="210">
        <f>O631*H631</f>
        <v>0</v>
      </c>
      <c r="Q631" s="210">
        <v>0.0034429999999999999</v>
      </c>
      <c r="R631" s="210">
        <f>Q631*H631</f>
        <v>0.055087999999999998</v>
      </c>
      <c r="S631" s="210">
        <v>0</v>
      </c>
      <c r="T631" s="211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12" t="s">
        <v>261</v>
      </c>
      <c r="AT631" s="212" t="s">
        <v>138</v>
      </c>
      <c r="AU631" s="212" t="s">
        <v>144</v>
      </c>
      <c r="AY631" s="18" t="s">
        <v>135</v>
      </c>
      <c r="BE631" s="213">
        <f>IF(N631="základní",J631,0)</f>
        <v>0</v>
      </c>
      <c r="BF631" s="213">
        <f>IF(N631="snížená",J631,0)</f>
        <v>0</v>
      </c>
      <c r="BG631" s="213">
        <f>IF(N631="zákl. přenesená",J631,0)</f>
        <v>0</v>
      </c>
      <c r="BH631" s="213">
        <f>IF(N631="sníž. přenesená",J631,0)</f>
        <v>0</v>
      </c>
      <c r="BI631" s="213">
        <f>IF(N631="nulová",J631,0)</f>
        <v>0</v>
      </c>
      <c r="BJ631" s="18" t="s">
        <v>144</v>
      </c>
      <c r="BK631" s="213">
        <f>ROUND(I631*H631,2)</f>
        <v>0</v>
      </c>
      <c r="BL631" s="18" t="s">
        <v>261</v>
      </c>
      <c r="BM631" s="212" t="s">
        <v>1107</v>
      </c>
    </row>
    <row r="632" s="2" customFormat="1">
      <c r="A632" s="39"/>
      <c r="B632" s="40"/>
      <c r="C632" s="41"/>
      <c r="D632" s="214" t="s">
        <v>146</v>
      </c>
      <c r="E632" s="41"/>
      <c r="F632" s="215" t="s">
        <v>1108</v>
      </c>
      <c r="G632" s="41"/>
      <c r="H632" s="41"/>
      <c r="I632" s="216"/>
      <c r="J632" s="41"/>
      <c r="K632" s="41"/>
      <c r="L632" s="45"/>
      <c r="M632" s="217"/>
      <c r="N632" s="218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146</v>
      </c>
      <c r="AU632" s="18" t="s">
        <v>144</v>
      </c>
    </row>
    <row r="633" s="2" customFormat="1">
      <c r="A633" s="39"/>
      <c r="B633" s="40"/>
      <c r="C633" s="41"/>
      <c r="D633" s="219" t="s">
        <v>148</v>
      </c>
      <c r="E633" s="41"/>
      <c r="F633" s="220" t="s">
        <v>1109</v>
      </c>
      <c r="G633" s="41"/>
      <c r="H633" s="41"/>
      <c r="I633" s="216"/>
      <c r="J633" s="41"/>
      <c r="K633" s="41"/>
      <c r="L633" s="45"/>
      <c r="M633" s="217"/>
      <c r="N633" s="218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148</v>
      </c>
      <c r="AU633" s="18" t="s">
        <v>144</v>
      </c>
    </row>
    <row r="634" s="2" customFormat="1" ht="16.5" customHeight="1">
      <c r="A634" s="39"/>
      <c r="B634" s="40"/>
      <c r="C634" s="201" t="s">
        <v>1110</v>
      </c>
      <c r="D634" s="201" t="s">
        <v>138</v>
      </c>
      <c r="E634" s="202" t="s">
        <v>1111</v>
      </c>
      <c r="F634" s="203" t="s">
        <v>1112</v>
      </c>
      <c r="G634" s="204" t="s">
        <v>203</v>
      </c>
      <c r="H634" s="205">
        <v>20</v>
      </c>
      <c r="I634" s="206"/>
      <c r="J634" s="207">
        <f>ROUND(I634*H634,2)</f>
        <v>0</v>
      </c>
      <c r="K634" s="203" t="s">
        <v>19</v>
      </c>
      <c r="L634" s="45"/>
      <c r="M634" s="208" t="s">
        <v>19</v>
      </c>
      <c r="N634" s="209" t="s">
        <v>47</v>
      </c>
      <c r="O634" s="85"/>
      <c r="P634" s="210">
        <f>O634*H634</f>
        <v>0</v>
      </c>
      <c r="Q634" s="210">
        <v>0</v>
      </c>
      <c r="R634" s="210">
        <f>Q634*H634</f>
        <v>0</v>
      </c>
      <c r="S634" s="210">
        <v>0.0082100000000000003</v>
      </c>
      <c r="T634" s="211">
        <f>S634*H634</f>
        <v>0.16420000000000001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2" t="s">
        <v>261</v>
      </c>
      <c r="AT634" s="212" t="s">
        <v>138</v>
      </c>
      <c r="AU634" s="212" t="s">
        <v>144</v>
      </c>
      <c r="AY634" s="18" t="s">
        <v>135</v>
      </c>
      <c r="BE634" s="213">
        <f>IF(N634="základní",J634,0)</f>
        <v>0</v>
      </c>
      <c r="BF634" s="213">
        <f>IF(N634="snížená",J634,0)</f>
        <v>0</v>
      </c>
      <c r="BG634" s="213">
        <f>IF(N634="zákl. přenesená",J634,0)</f>
        <v>0</v>
      </c>
      <c r="BH634" s="213">
        <f>IF(N634="sníž. přenesená",J634,0)</f>
        <v>0</v>
      </c>
      <c r="BI634" s="213">
        <f>IF(N634="nulová",J634,0)</f>
        <v>0</v>
      </c>
      <c r="BJ634" s="18" t="s">
        <v>144</v>
      </c>
      <c r="BK634" s="213">
        <f>ROUND(I634*H634,2)</f>
        <v>0</v>
      </c>
      <c r="BL634" s="18" t="s">
        <v>261</v>
      </c>
      <c r="BM634" s="212" t="s">
        <v>1113</v>
      </c>
    </row>
    <row r="635" s="2" customFormat="1">
      <c r="A635" s="39"/>
      <c r="B635" s="40"/>
      <c r="C635" s="41"/>
      <c r="D635" s="214" t="s">
        <v>146</v>
      </c>
      <c r="E635" s="41"/>
      <c r="F635" s="215" t="s">
        <v>1114</v>
      </c>
      <c r="G635" s="41"/>
      <c r="H635" s="41"/>
      <c r="I635" s="216"/>
      <c r="J635" s="41"/>
      <c r="K635" s="41"/>
      <c r="L635" s="45"/>
      <c r="M635" s="217"/>
      <c r="N635" s="218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146</v>
      </c>
      <c r="AU635" s="18" t="s">
        <v>144</v>
      </c>
    </row>
    <row r="636" s="2" customFormat="1" ht="16.5" customHeight="1">
      <c r="A636" s="39"/>
      <c r="B636" s="40"/>
      <c r="C636" s="201" t="s">
        <v>1115</v>
      </c>
      <c r="D636" s="201" t="s">
        <v>138</v>
      </c>
      <c r="E636" s="202" t="s">
        <v>1116</v>
      </c>
      <c r="F636" s="203" t="s">
        <v>1117</v>
      </c>
      <c r="G636" s="204" t="s">
        <v>203</v>
      </c>
      <c r="H636" s="205">
        <v>30</v>
      </c>
      <c r="I636" s="206"/>
      <c r="J636" s="207">
        <f>ROUND(I636*H636,2)</f>
        <v>0</v>
      </c>
      <c r="K636" s="203" t="s">
        <v>142</v>
      </c>
      <c r="L636" s="45"/>
      <c r="M636" s="208" t="s">
        <v>19</v>
      </c>
      <c r="N636" s="209" t="s">
        <v>47</v>
      </c>
      <c r="O636" s="85"/>
      <c r="P636" s="210">
        <f>O636*H636</f>
        <v>0</v>
      </c>
      <c r="Q636" s="210">
        <v>0</v>
      </c>
      <c r="R636" s="210">
        <f>Q636*H636</f>
        <v>0</v>
      </c>
      <c r="S636" s="210">
        <v>0</v>
      </c>
      <c r="T636" s="211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2" t="s">
        <v>261</v>
      </c>
      <c r="AT636" s="212" t="s">
        <v>138</v>
      </c>
      <c r="AU636" s="212" t="s">
        <v>144</v>
      </c>
      <c r="AY636" s="18" t="s">
        <v>135</v>
      </c>
      <c r="BE636" s="213">
        <f>IF(N636="základní",J636,0)</f>
        <v>0</v>
      </c>
      <c r="BF636" s="213">
        <f>IF(N636="snížená",J636,0)</f>
        <v>0</v>
      </c>
      <c r="BG636" s="213">
        <f>IF(N636="zákl. přenesená",J636,0)</f>
        <v>0</v>
      </c>
      <c r="BH636" s="213">
        <f>IF(N636="sníž. přenesená",J636,0)</f>
        <v>0</v>
      </c>
      <c r="BI636" s="213">
        <f>IF(N636="nulová",J636,0)</f>
        <v>0</v>
      </c>
      <c r="BJ636" s="18" t="s">
        <v>144</v>
      </c>
      <c r="BK636" s="213">
        <f>ROUND(I636*H636,2)</f>
        <v>0</v>
      </c>
      <c r="BL636" s="18" t="s">
        <v>261</v>
      </c>
      <c r="BM636" s="212" t="s">
        <v>1118</v>
      </c>
    </row>
    <row r="637" s="2" customFormat="1">
      <c r="A637" s="39"/>
      <c r="B637" s="40"/>
      <c r="C637" s="41"/>
      <c r="D637" s="214" t="s">
        <v>146</v>
      </c>
      <c r="E637" s="41"/>
      <c r="F637" s="215" t="s">
        <v>1119</v>
      </c>
      <c r="G637" s="41"/>
      <c r="H637" s="41"/>
      <c r="I637" s="216"/>
      <c r="J637" s="41"/>
      <c r="K637" s="41"/>
      <c r="L637" s="45"/>
      <c r="M637" s="217"/>
      <c r="N637" s="218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146</v>
      </c>
      <c r="AU637" s="18" t="s">
        <v>144</v>
      </c>
    </row>
    <row r="638" s="2" customFormat="1">
      <c r="A638" s="39"/>
      <c r="B638" s="40"/>
      <c r="C638" s="41"/>
      <c r="D638" s="219" t="s">
        <v>148</v>
      </c>
      <c r="E638" s="41"/>
      <c r="F638" s="220" t="s">
        <v>1120</v>
      </c>
      <c r="G638" s="41"/>
      <c r="H638" s="41"/>
      <c r="I638" s="216"/>
      <c r="J638" s="41"/>
      <c r="K638" s="41"/>
      <c r="L638" s="45"/>
      <c r="M638" s="217"/>
      <c r="N638" s="218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148</v>
      </c>
      <c r="AU638" s="18" t="s">
        <v>144</v>
      </c>
    </row>
    <row r="639" s="2" customFormat="1" ht="24.15" customHeight="1">
      <c r="A639" s="39"/>
      <c r="B639" s="40"/>
      <c r="C639" s="253" t="s">
        <v>1121</v>
      </c>
      <c r="D639" s="253" t="s">
        <v>284</v>
      </c>
      <c r="E639" s="254" t="s">
        <v>1122</v>
      </c>
      <c r="F639" s="255" t="s">
        <v>1123</v>
      </c>
      <c r="G639" s="256" t="s">
        <v>203</v>
      </c>
      <c r="H639" s="257">
        <v>30</v>
      </c>
      <c r="I639" s="258"/>
      <c r="J639" s="259">
        <f>ROUND(I639*H639,2)</f>
        <v>0</v>
      </c>
      <c r="K639" s="255" t="s">
        <v>19</v>
      </c>
      <c r="L639" s="260"/>
      <c r="M639" s="261" t="s">
        <v>19</v>
      </c>
      <c r="N639" s="262" t="s">
        <v>47</v>
      </c>
      <c r="O639" s="85"/>
      <c r="P639" s="210">
        <f>O639*H639</f>
        <v>0</v>
      </c>
      <c r="Q639" s="210">
        <v>0.0024599999999999999</v>
      </c>
      <c r="R639" s="210">
        <f>Q639*H639</f>
        <v>0.073800000000000004</v>
      </c>
      <c r="S639" s="210">
        <v>0</v>
      </c>
      <c r="T639" s="211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2" t="s">
        <v>368</v>
      </c>
      <c r="AT639" s="212" t="s">
        <v>284</v>
      </c>
      <c r="AU639" s="212" t="s">
        <v>144</v>
      </c>
      <c r="AY639" s="18" t="s">
        <v>135</v>
      </c>
      <c r="BE639" s="213">
        <f>IF(N639="základní",J639,0)</f>
        <v>0</v>
      </c>
      <c r="BF639" s="213">
        <f>IF(N639="snížená",J639,0)</f>
        <v>0</v>
      </c>
      <c r="BG639" s="213">
        <f>IF(N639="zákl. přenesená",J639,0)</f>
        <v>0</v>
      </c>
      <c r="BH639" s="213">
        <f>IF(N639="sníž. přenesená",J639,0)</f>
        <v>0</v>
      </c>
      <c r="BI639" s="213">
        <f>IF(N639="nulová",J639,0)</f>
        <v>0</v>
      </c>
      <c r="BJ639" s="18" t="s">
        <v>144</v>
      </c>
      <c r="BK639" s="213">
        <f>ROUND(I639*H639,2)</f>
        <v>0</v>
      </c>
      <c r="BL639" s="18" t="s">
        <v>261</v>
      </c>
      <c r="BM639" s="212" t="s">
        <v>1124</v>
      </c>
    </row>
    <row r="640" s="2" customFormat="1">
      <c r="A640" s="39"/>
      <c r="B640" s="40"/>
      <c r="C640" s="41"/>
      <c r="D640" s="214" t="s">
        <v>146</v>
      </c>
      <c r="E640" s="41"/>
      <c r="F640" s="215" t="s">
        <v>1123</v>
      </c>
      <c r="G640" s="41"/>
      <c r="H640" s="41"/>
      <c r="I640" s="216"/>
      <c r="J640" s="41"/>
      <c r="K640" s="41"/>
      <c r="L640" s="45"/>
      <c r="M640" s="217"/>
      <c r="N640" s="218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146</v>
      </c>
      <c r="AU640" s="18" t="s">
        <v>144</v>
      </c>
    </row>
    <row r="641" s="2" customFormat="1" ht="21.75" customHeight="1">
      <c r="A641" s="39"/>
      <c r="B641" s="40"/>
      <c r="C641" s="201" t="s">
        <v>1125</v>
      </c>
      <c r="D641" s="201" t="s">
        <v>138</v>
      </c>
      <c r="E641" s="202" t="s">
        <v>1126</v>
      </c>
      <c r="F641" s="203" t="s">
        <v>1127</v>
      </c>
      <c r="G641" s="204" t="s">
        <v>141</v>
      </c>
      <c r="H641" s="205">
        <v>2</v>
      </c>
      <c r="I641" s="206"/>
      <c r="J641" s="207">
        <f>ROUND(I641*H641,2)</f>
        <v>0</v>
      </c>
      <c r="K641" s="203" t="s">
        <v>19</v>
      </c>
      <c r="L641" s="45"/>
      <c r="M641" s="208" t="s">
        <v>19</v>
      </c>
      <c r="N641" s="209" t="s">
        <v>47</v>
      </c>
      <c r="O641" s="85"/>
      <c r="P641" s="210">
        <f>O641*H641</f>
        <v>0</v>
      </c>
      <c r="Q641" s="210">
        <v>0</v>
      </c>
      <c r="R641" s="210">
        <f>Q641*H641</f>
        <v>0</v>
      </c>
      <c r="S641" s="210">
        <v>0.25</v>
      </c>
      <c r="T641" s="211">
        <f>S641*H641</f>
        <v>0.5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2" t="s">
        <v>261</v>
      </c>
      <c r="AT641" s="212" t="s">
        <v>138</v>
      </c>
      <c r="AU641" s="212" t="s">
        <v>144</v>
      </c>
      <c r="AY641" s="18" t="s">
        <v>135</v>
      </c>
      <c r="BE641" s="213">
        <f>IF(N641="základní",J641,0)</f>
        <v>0</v>
      </c>
      <c r="BF641" s="213">
        <f>IF(N641="snížená",J641,0)</f>
        <v>0</v>
      </c>
      <c r="BG641" s="213">
        <f>IF(N641="zákl. přenesená",J641,0)</f>
        <v>0</v>
      </c>
      <c r="BH641" s="213">
        <f>IF(N641="sníž. přenesená",J641,0)</f>
        <v>0</v>
      </c>
      <c r="BI641" s="213">
        <f>IF(N641="nulová",J641,0)</f>
        <v>0</v>
      </c>
      <c r="BJ641" s="18" t="s">
        <v>144</v>
      </c>
      <c r="BK641" s="213">
        <f>ROUND(I641*H641,2)</f>
        <v>0</v>
      </c>
      <c r="BL641" s="18" t="s">
        <v>261</v>
      </c>
      <c r="BM641" s="212" t="s">
        <v>1128</v>
      </c>
    </row>
    <row r="642" s="2" customFormat="1">
      <c r="A642" s="39"/>
      <c r="B642" s="40"/>
      <c r="C642" s="41"/>
      <c r="D642" s="214" t="s">
        <v>146</v>
      </c>
      <c r="E642" s="41"/>
      <c r="F642" s="215" t="s">
        <v>1129</v>
      </c>
      <c r="G642" s="41"/>
      <c r="H642" s="41"/>
      <c r="I642" s="216"/>
      <c r="J642" s="41"/>
      <c r="K642" s="41"/>
      <c r="L642" s="45"/>
      <c r="M642" s="217"/>
      <c r="N642" s="218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146</v>
      </c>
      <c r="AU642" s="18" t="s">
        <v>144</v>
      </c>
    </row>
    <row r="643" s="2" customFormat="1" ht="16.5" customHeight="1">
      <c r="A643" s="39"/>
      <c r="B643" s="40"/>
      <c r="C643" s="201" t="s">
        <v>1130</v>
      </c>
      <c r="D643" s="201" t="s">
        <v>138</v>
      </c>
      <c r="E643" s="202" t="s">
        <v>1131</v>
      </c>
      <c r="F643" s="203" t="s">
        <v>1132</v>
      </c>
      <c r="G643" s="204" t="s">
        <v>306</v>
      </c>
      <c r="H643" s="205">
        <v>0.22900000000000001</v>
      </c>
      <c r="I643" s="206"/>
      <c r="J643" s="207">
        <f>ROUND(I643*H643,2)</f>
        <v>0</v>
      </c>
      <c r="K643" s="203" t="s">
        <v>142</v>
      </c>
      <c r="L643" s="45"/>
      <c r="M643" s="208" t="s">
        <v>19</v>
      </c>
      <c r="N643" s="209" t="s">
        <v>47</v>
      </c>
      <c r="O643" s="85"/>
      <c r="P643" s="210">
        <f>O643*H643</f>
        <v>0</v>
      </c>
      <c r="Q643" s="210">
        <v>0</v>
      </c>
      <c r="R643" s="210">
        <f>Q643*H643</f>
        <v>0</v>
      </c>
      <c r="S643" s="210">
        <v>0</v>
      </c>
      <c r="T643" s="211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2" t="s">
        <v>261</v>
      </c>
      <c r="AT643" s="212" t="s">
        <v>138</v>
      </c>
      <c r="AU643" s="212" t="s">
        <v>144</v>
      </c>
      <c r="AY643" s="18" t="s">
        <v>135</v>
      </c>
      <c r="BE643" s="213">
        <f>IF(N643="základní",J643,0)</f>
        <v>0</v>
      </c>
      <c r="BF643" s="213">
        <f>IF(N643="snížená",J643,0)</f>
        <v>0</v>
      </c>
      <c r="BG643" s="213">
        <f>IF(N643="zákl. přenesená",J643,0)</f>
        <v>0</v>
      </c>
      <c r="BH643" s="213">
        <f>IF(N643="sníž. přenesená",J643,0)</f>
        <v>0</v>
      </c>
      <c r="BI643" s="213">
        <f>IF(N643="nulová",J643,0)</f>
        <v>0</v>
      </c>
      <c r="BJ643" s="18" t="s">
        <v>144</v>
      </c>
      <c r="BK643" s="213">
        <f>ROUND(I643*H643,2)</f>
        <v>0</v>
      </c>
      <c r="BL643" s="18" t="s">
        <v>261</v>
      </c>
      <c r="BM643" s="212" t="s">
        <v>1133</v>
      </c>
    </row>
    <row r="644" s="2" customFormat="1">
      <c r="A644" s="39"/>
      <c r="B644" s="40"/>
      <c r="C644" s="41"/>
      <c r="D644" s="214" t="s">
        <v>146</v>
      </c>
      <c r="E644" s="41"/>
      <c r="F644" s="215" t="s">
        <v>1134</v>
      </c>
      <c r="G644" s="41"/>
      <c r="H644" s="41"/>
      <c r="I644" s="216"/>
      <c r="J644" s="41"/>
      <c r="K644" s="41"/>
      <c r="L644" s="45"/>
      <c r="M644" s="217"/>
      <c r="N644" s="218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146</v>
      </c>
      <c r="AU644" s="18" t="s">
        <v>144</v>
      </c>
    </row>
    <row r="645" s="2" customFormat="1">
      <c r="A645" s="39"/>
      <c r="B645" s="40"/>
      <c r="C645" s="41"/>
      <c r="D645" s="219" t="s">
        <v>148</v>
      </c>
      <c r="E645" s="41"/>
      <c r="F645" s="220" t="s">
        <v>1135</v>
      </c>
      <c r="G645" s="41"/>
      <c r="H645" s="41"/>
      <c r="I645" s="216"/>
      <c r="J645" s="41"/>
      <c r="K645" s="41"/>
      <c r="L645" s="45"/>
      <c r="M645" s="217"/>
      <c r="N645" s="218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148</v>
      </c>
      <c r="AU645" s="18" t="s">
        <v>144</v>
      </c>
    </row>
    <row r="646" s="12" customFormat="1" ht="22.8" customHeight="1">
      <c r="A646" s="12"/>
      <c r="B646" s="185"/>
      <c r="C646" s="186"/>
      <c r="D646" s="187" t="s">
        <v>74</v>
      </c>
      <c r="E646" s="199" t="s">
        <v>1136</v>
      </c>
      <c r="F646" s="199" t="s">
        <v>1137</v>
      </c>
      <c r="G646" s="186"/>
      <c r="H646" s="186"/>
      <c r="I646" s="189"/>
      <c r="J646" s="200">
        <f>BK646</f>
        <v>0</v>
      </c>
      <c r="K646" s="186"/>
      <c r="L646" s="191"/>
      <c r="M646" s="192"/>
      <c r="N646" s="193"/>
      <c r="O646" s="193"/>
      <c r="P646" s="194">
        <f>SUM(P647:P659)</f>
        <v>0</v>
      </c>
      <c r="Q646" s="193"/>
      <c r="R646" s="194">
        <f>SUM(R647:R659)</f>
        <v>0.44905766000000003</v>
      </c>
      <c r="S646" s="193"/>
      <c r="T646" s="195">
        <f>SUM(T647:T659)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196" t="s">
        <v>144</v>
      </c>
      <c r="AT646" s="197" t="s">
        <v>74</v>
      </c>
      <c r="AU646" s="197" t="s">
        <v>83</v>
      </c>
      <c r="AY646" s="196" t="s">
        <v>135</v>
      </c>
      <c r="BK646" s="198">
        <f>SUM(BK647:BK659)</f>
        <v>0</v>
      </c>
    </row>
    <row r="647" s="2" customFormat="1" ht="16.5" customHeight="1">
      <c r="A647" s="39"/>
      <c r="B647" s="40"/>
      <c r="C647" s="201" t="s">
        <v>1138</v>
      </c>
      <c r="D647" s="201" t="s">
        <v>138</v>
      </c>
      <c r="E647" s="202" t="s">
        <v>1139</v>
      </c>
      <c r="F647" s="203" t="s">
        <v>1140</v>
      </c>
      <c r="G647" s="204" t="s">
        <v>166</v>
      </c>
      <c r="H647" s="205">
        <v>34.25</v>
      </c>
      <c r="I647" s="206"/>
      <c r="J647" s="207">
        <f>ROUND(I647*H647,2)</f>
        <v>0</v>
      </c>
      <c r="K647" s="203" t="s">
        <v>142</v>
      </c>
      <c r="L647" s="45"/>
      <c r="M647" s="208" t="s">
        <v>19</v>
      </c>
      <c r="N647" s="209" t="s">
        <v>47</v>
      </c>
      <c r="O647" s="85"/>
      <c r="P647" s="210">
        <f>O647*H647</f>
        <v>0</v>
      </c>
      <c r="Q647" s="210">
        <v>0.012588719999999999</v>
      </c>
      <c r="R647" s="210">
        <f>Q647*H647</f>
        <v>0.43116366</v>
      </c>
      <c r="S647" s="210">
        <v>0</v>
      </c>
      <c r="T647" s="21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2" t="s">
        <v>261</v>
      </c>
      <c r="AT647" s="212" t="s">
        <v>138</v>
      </c>
      <c r="AU647" s="212" t="s">
        <v>144</v>
      </c>
      <c r="AY647" s="18" t="s">
        <v>135</v>
      </c>
      <c r="BE647" s="213">
        <f>IF(N647="základní",J647,0)</f>
        <v>0</v>
      </c>
      <c r="BF647" s="213">
        <f>IF(N647="snížená",J647,0)</f>
        <v>0</v>
      </c>
      <c r="BG647" s="213">
        <f>IF(N647="zákl. přenesená",J647,0)</f>
        <v>0</v>
      </c>
      <c r="BH647" s="213">
        <f>IF(N647="sníž. přenesená",J647,0)</f>
        <v>0</v>
      </c>
      <c r="BI647" s="213">
        <f>IF(N647="nulová",J647,0)</f>
        <v>0</v>
      </c>
      <c r="BJ647" s="18" t="s">
        <v>144</v>
      </c>
      <c r="BK647" s="213">
        <f>ROUND(I647*H647,2)</f>
        <v>0</v>
      </c>
      <c r="BL647" s="18" t="s">
        <v>261</v>
      </c>
      <c r="BM647" s="212" t="s">
        <v>1141</v>
      </c>
    </row>
    <row r="648" s="2" customFormat="1">
      <c r="A648" s="39"/>
      <c r="B648" s="40"/>
      <c r="C648" s="41"/>
      <c r="D648" s="214" t="s">
        <v>146</v>
      </c>
      <c r="E648" s="41"/>
      <c r="F648" s="215" t="s">
        <v>1142</v>
      </c>
      <c r="G648" s="41"/>
      <c r="H648" s="41"/>
      <c r="I648" s="216"/>
      <c r="J648" s="41"/>
      <c r="K648" s="41"/>
      <c r="L648" s="45"/>
      <c r="M648" s="217"/>
      <c r="N648" s="218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146</v>
      </c>
      <c r="AU648" s="18" t="s">
        <v>144</v>
      </c>
    </row>
    <row r="649" s="2" customFormat="1">
      <c r="A649" s="39"/>
      <c r="B649" s="40"/>
      <c r="C649" s="41"/>
      <c r="D649" s="219" t="s">
        <v>148</v>
      </c>
      <c r="E649" s="41"/>
      <c r="F649" s="220" t="s">
        <v>1143</v>
      </c>
      <c r="G649" s="41"/>
      <c r="H649" s="41"/>
      <c r="I649" s="216"/>
      <c r="J649" s="41"/>
      <c r="K649" s="41"/>
      <c r="L649" s="45"/>
      <c r="M649" s="217"/>
      <c r="N649" s="218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148</v>
      </c>
      <c r="AU649" s="18" t="s">
        <v>144</v>
      </c>
    </row>
    <row r="650" s="13" customFormat="1">
      <c r="A650" s="13"/>
      <c r="B650" s="221"/>
      <c r="C650" s="222"/>
      <c r="D650" s="214" t="s">
        <v>150</v>
      </c>
      <c r="E650" s="223" t="s">
        <v>19</v>
      </c>
      <c r="F650" s="224" t="s">
        <v>476</v>
      </c>
      <c r="G650" s="222"/>
      <c r="H650" s="225">
        <v>34.25</v>
      </c>
      <c r="I650" s="226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1" t="s">
        <v>150</v>
      </c>
      <c r="AU650" s="231" t="s">
        <v>144</v>
      </c>
      <c r="AV650" s="13" t="s">
        <v>144</v>
      </c>
      <c r="AW650" s="13" t="s">
        <v>36</v>
      </c>
      <c r="AX650" s="13" t="s">
        <v>83</v>
      </c>
      <c r="AY650" s="231" t="s">
        <v>135</v>
      </c>
    </row>
    <row r="651" s="2" customFormat="1" ht="16.5" customHeight="1">
      <c r="A651" s="39"/>
      <c r="B651" s="40"/>
      <c r="C651" s="201" t="s">
        <v>1144</v>
      </c>
      <c r="D651" s="201" t="s">
        <v>138</v>
      </c>
      <c r="E651" s="202" t="s">
        <v>1145</v>
      </c>
      <c r="F651" s="203" t="s">
        <v>1146</v>
      </c>
      <c r="G651" s="204" t="s">
        <v>203</v>
      </c>
      <c r="H651" s="205">
        <v>55.649999999999999</v>
      </c>
      <c r="I651" s="206"/>
      <c r="J651" s="207">
        <f>ROUND(I651*H651,2)</f>
        <v>0</v>
      </c>
      <c r="K651" s="203" t="s">
        <v>430</v>
      </c>
      <c r="L651" s="45"/>
      <c r="M651" s="208" t="s">
        <v>19</v>
      </c>
      <c r="N651" s="209" t="s">
        <v>47</v>
      </c>
      <c r="O651" s="85"/>
      <c r="P651" s="210">
        <f>O651*H651</f>
        <v>0</v>
      </c>
      <c r="Q651" s="210">
        <v>0.00025999999999999998</v>
      </c>
      <c r="R651" s="210">
        <f>Q651*H651</f>
        <v>0.014468999999999999</v>
      </c>
      <c r="S651" s="210">
        <v>0</v>
      </c>
      <c r="T651" s="211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12" t="s">
        <v>261</v>
      </c>
      <c r="AT651" s="212" t="s">
        <v>138</v>
      </c>
      <c r="AU651" s="212" t="s">
        <v>144</v>
      </c>
      <c r="AY651" s="18" t="s">
        <v>135</v>
      </c>
      <c r="BE651" s="213">
        <f>IF(N651="základní",J651,0)</f>
        <v>0</v>
      </c>
      <c r="BF651" s="213">
        <f>IF(N651="snížená",J651,0)</f>
        <v>0</v>
      </c>
      <c r="BG651" s="213">
        <f>IF(N651="zákl. přenesená",J651,0)</f>
        <v>0</v>
      </c>
      <c r="BH651" s="213">
        <f>IF(N651="sníž. přenesená",J651,0)</f>
        <v>0</v>
      </c>
      <c r="BI651" s="213">
        <f>IF(N651="nulová",J651,0)</f>
        <v>0</v>
      </c>
      <c r="BJ651" s="18" t="s">
        <v>144</v>
      </c>
      <c r="BK651" s="213">
        <f>ROUND(I651*H651,2)</f>
        <v>0</v>
      </c>
      <c r="BL651" s="18" t="s">
        <v>261</v>
      </c>
      <c r="BM651" s="212" t="s">
        <v>1147</v>
      </c>
    </row>
    <row r="652" s="2" customFormat="1">
      <c r="A652" s="39"/>
      <c r="B652" s="40"/>
      <c r="C652" s="41"/>
      <c r="D652" s="214" t="s">
        <v>146</v>
      </c>
      <c r="E652" s="41"/>
      <c r="F652" s="215" t="s">
        <v>1148</v>
      </c>
      <c r="G652" s="41"/>
      <c r="H652" s="41"/>
      <c r="I652" s="216"/>
      <c r="J652" s="41"/>
      <c r="K652" s="41"/>
      <c r="L652" s="45"/>
      <c r="M652" s="217"/>
      <c r="N652" s="218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146</v>
      </c>
      <c r="AU652" s="18" t="s">
        <v>144</v>
      </c>
    </row>
    <row r="653" s="13" customFormat="1">
      <c r="A653" s="13"/>
      <c r="B653" s="221"/>
      <c r="C653" s="222"/>
      <c r="D653" s="214" t="s">
        <v>150</v>
      </c>
      <c r="E653" s="223" t="s">
        <v>19</v>
      </c>
      <c r="F653" s="224" t="s">
        <v>1149</v>
      </c>
      <c r="G653" s="222"/>
      <c r="H653" s="225">
        <v>55.649999999999999</v>
      </c>
      <c r="I653" s="226"/>
      <c r="J653" s="222"/>
      <c r="K653" s="222"/>
      <c r="L653" s="227"/>
      <c r="M653" s="228"/>
      <c r="N653" s="229"/>
      <c r="O653" s="229"/>
      <c r="P653" s="229"/>
      <c r="Q653" s="229"/>
      <c r="R653" s="229"/>
      <c r="S653" s="229"/>
      <c r="T653" s="23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1" t="s">
        <v>150</v>
      </c>
      <c r="AU653" s="231" t="s">
        <v>144</v>
      </c>
      <c r="AV653" s="13" t="s">
        <v>144</v>
      </c>
      <c r="AW653" s="13" t="s">
        <v>36</v>
      </c>
      <c r="AX653" s="13" t="s">
        <v>83</v>
      </c>
      <c r="AY653" s="231" t="s">
        <v>135</v>
      </c>
    </row>
    <row r="654" s="2" customFormat="1" ht="16.5" customHeight="1">
      <c r="A654" s="39"/>
      <c r="B654" s="40"/>
      <c r="C654" s="201" t="s">
        <v>1150</v>
      </c>
      <c r="D654" s="201" t="s">
        <v>138</v>
      </c>
      <c r="E654" s="202" t="s">
        <v>1151</v>
      </c>
      <c r="F654" s="203" t="s">
        <v>1152</v>
      </c>
      <c r="G654" s="204" t="s">
        <v>166</v>
      </c>
      <c r="H654" s="205">
        <v>34.25</v>
      </c>
      <c r="I654" s="206"/>
      <c r="J654" s="207">
        <f>ROUND(I654*H654,2)</f>
        <v>0</v>
      </c>
      <c r="K654" s="203" t="s">
        <v>142</v>
      </c>
      <c r="L654" s="45"/>
      <c r="M654" s="208" t="s">
        <v>19</v>
      </c>
      <c r="N654" s="209" t="s">
        <v>47</v>
      </c>
      <c r="O654" s="85"/>
      <c r="P654" s="210">
        <f>O654*H654</f>
        <v>0</v>
      </c>
      <c r="Q654" s="210">
        <v>0.00010000000000000001</v>
      </c>
      <c r="R654" s="210">
        <f>Q654*H654</f>
        <v>0.0034250000000000001</v>
      </c>
      <c r="S654" s="210">
        <v>0</v>
      </c>
      <c r="T654" s="211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2" t="s">
        <v>261</v>
      </c>
      <c r="AT654" s="212" t="s">
        <v>138</v>
      </c>
      <c r="AU654" s="212" t="s">
        <v>144</v>
      </c>
      <c r="AY654" s="18" t="s">
        <v>135</v>
      </c>
      <c r="BE654" s="213">
        <f>IF(N654="základní",J654,0)</f>
        <v>0</v>
      </c>
      <c r="BF654" s="213">
        <f>IF(N654="snížená",J654,0)</f>
        <v>0</v>
      </c>
      <c r="BG654" s="213">
        <f>IF(N654="zákl. přenesená",J654,0)</f>
        <v>0</v>
      </c>
      <c r="BH654" s="213">
        <f>IF(N654="sníž. přenesená",J654,0)</f>
        <v>0</v>
      </c>
      <c r="BI654" s="213">
        <f>IF(N654="nulová",J654,0)</f>
        <v>0</v>
      </c>
      <c r="BJ654" s="18" t="s">
        <v>144</v>
      </c>
      <c r="BK654" s="213">
        <f>ROUND(I654*H654,2)</f>
        <v>0</v>
      </c>
      <c r="BL654" s="18" t="s">
        <v>261</v>
      </c>
      <c r="BM654" s="212" t="s">
        <v>1153</v>
      </c>
    </row>
    <row r="655" s="2" customFormat="1">
      <c r="A655" s="39"/>
      <c r="B655" s="40"/>
      <c r="C655" s="41"/>
      <c r="D655" s="214" t="s">
        <v>146</v>
      </c>
      <c r="E655" s="41"/>
      <c r="F655" s="215" t="s">
        <v>1154</v>
      </c>
      <c r="G655" s="41"/>
      <c r="H655" s="41"/>
      <c r="I655" s="216"/>
      <c r="J655" s="41"/>
      <c r="K655" s="41"/>
      <c r="L655" s="45"/>
      <c r="M655" s="217"/>
      <c r="N655" s="218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146</v>
      </c>
      <c r="AU655" s="18" t="s">
        <v>144</v>
      </c>
    </row>
    <row r="656" s="2" customFormat="1">
      <c r="A656" s="39"/>
      <c r="B656" s="40"/>
      <c r="C656" s="41"/>
      <c r="D656" s="219" t="s">
        <v>148</v>
      </c>
      <c r="E656" s="41"/>
      <c r="F656" s="220" t="s">
        <v>1155</v>
      </c>
      <c r="G656" s="41"/>
      <c r="H656" s="41"/>
      <c r="I656" s="216"/>
      <c r="J656" s="41"/>
      <c r="K656" s="41"/>
      <c r="L656" s="45"/>
      <c r="M656" s="217"/>
      <c r="N656" s="218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148</v>
      </c>
      <c r="AU656" s="18" t="s">
        <v>144</v>
      </c>
    </row>
    <row r="657" s="2" customFormat="1" ht="16.5" customHeight="1">
      <c r="A657" s="39"/>
      <c r="B657" s="40"/>
      <c r="C657" s="201" t="s">
        <v>1156</v>
      </c>
      <c r="D657" s="201" t="s">
        <v>138</v>
      </c>
      <c r="E657" s="202" t="s">
        <v>1157</v>
      </c>
      <c r="F657" s="203" t="s">
        <v>1158</v>
      </c>
      <c r="G657" s="204" t="s">
        <v>306</v>
      </c>
      <c r="H657" s="205">
        <v>0.44900000000000001</v>
      </c>
      <c r="I657" s="206"/>
      <c r="J657" s="207">
        <f>ROUND(I657*H657,2)</f>
        <v>0</v>
      </c>
      <c r="K657" s="203" t="s">
        <v>142</v>
      </c>
      <c r="L657" s="45"/>
      <c r="M657" s="208" t="s">
        <v>19</v>
      </c>
      <c r="N657" s="209" t="s">
        <v>47</v>
      </c>
      <c r="O657" s="85"/>
      <c r="P657" s="210">
        <f>O657*H657</f>
        <v>0</v>
      </c>
      <c r="Q657" s="210">
        <v>0</v>
      </c>
      <c r="R657" s="210">
        <f>Q657*H657</f>
        <v>0</v>
      </c>
      <c r="S657" s="210">
        <v>0</v>
      </c>
      <c r="T657" s="211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2" t="s">
        <v>261</v>
      </c>
      <c r="AT657" s="212" t="s">
        <v>138</v>
      </c>
      <c r="AU657" s="212" t="s">
        <v>144</v>
      </c>
      <c r="AY657" s="18" t="s">
        <v>135</v>
      </c>
      <c r="BE657" s="213">
        <f>IF(N657="základní",J657,0)</f>
        <v>0</v>
      </c>
      <c r="BF657" s="213">
        <f>IF(N657="snížená",J657,0)</f>
        <v>0</v>
      </c>
      <c r="BG657" s="213">
        <f>IF(N657="zákl. přenesená",J657,0)</f>
        <v>0</v>
      </c>
      <c r="BH657" s="213">
        <f>IF(N657="sníž. přenesená",J657,0)</f>
        <v>0</v>
      </c>
      <c r="BI657" s="213">
        <f>IF(N657="nulová",J657,0)</f>
        <v>0</v>
      </c>
      <c r="BJ657" s="18" t="s">
        <v>144</v>
      </c>
      <c r="BK657" s="213">
        <f>ROUND(I657*H657,2)</f>
        <v>0</v>
      </c>
      <c r="BL657" s="18" t="s">
        <v>261</v>
      </c>
      <c r="BM657" s="212" t="s">
        <v>1159</v>
      </c>
    </row>
    <row r="658" s="2" customFormat="1">
      <c r="A658" s="39"/>
      <c r="B658" s="40"/>
      <c r="C658" s="41"/>
      <c r="D658" s="214" t="s">
        <v>146</v>
      </c>
      <c r="E658" s="41"/>
      <c r="F658" s="215" t="s">
        <v>1160</v>
      </c>
      <c r="G658" s="41"/>
      <c r="H658" s="41"/>
      <c r="I658" s="216"/>
      <c r="J658" s="41"/>
      <c r="K658" s="41"/>
      <c r="L658" s="45"/>
      <c r="M658" s="217"/>
      <c r="N658" s="218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146</v>
      </c>
      <c r="AU658" s="18" t="s">
        <v>144</v>
      </c>
    </row>
    <row r="659" s="2" customFormat="1">
      <c r="A659" s="39"/>
      <c r="B659" s="40"/>
      <c r="C659" s="41"/>
      <c r="D659" s="219" t="s">
        <v>148</v>
      </c>
      <c r="E659" s="41"/>
      <c r="F659" s="220" t="s">
        <v>1161</v>
      </c>
      <c r="G659" s="41"/>
      <c r="H659" s="41"/>
      <c r="I659" s="216"/>
      <c r="J659" s="41"/>
      <c r="K659" s="41"/>
      <c r="L659" s="45"/>
      <c r="M659" s="217"/>
      <c r="N659" s="218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148</v>
      </c>
      <c r="AU659" s="18" t="s">
        <v>144</v>
      </c>
    </row>
    <row r="660" s="12" customFormat="1" ht="22.8" customHeight="1">
      <c r="A660" s="12"/>
      <c r="B660" s="185"/>
      <c r="C660" s="186"/>
      <c r="D660" s="187" t="s">
        <v>74</v>
      </c>
      <c r="E660" s="199" t="s">
        <v>1162</v>
      </c>
      <c r="F660" s="199" t="s">
        <v>1163</v>
      </c>
      <c r="G660" s="186"/>
      <c r="H660" s="186"/>
      <c r="I660" s="189"/>
      <c r="J660" s="200">
        <f>BK660</f>
        <v>0</v>
      </c>
      <c r="K660" s="186"/>
      <c r="L660" s="191"/>
      <c r="M660" s="192"/>
      <c r="N660" s="193"/>
      <c r="O660" s="193"/>
      <c r="P660" s="194">
        <f>SUM(P661:P715)</f>
        <v>0</v>
      </c>
      <c r="Q660" s="193"/>
      <c r="R660" s="194">
        <f>SUM(R661:R715)</f>
        <v>1.603728125</v>
      </c>
      <c r="S660" s="193"/>
      <c r="T660" s="195">
        <f>SUM(T661:T715)</f>
        <v>1.74841362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196" t="s">
        <v>144</v>
      </c>
      <c r="AT660" s="197" t="s">
        <v>74</v>
      </c>
      <c r="AU660" s="197" t="s">
        <v>83</v>
      </c>
      <c r="AY660" s="196" t="s">
        <v>135</v>
      </c>
      <c r="BK660" s="198">
        <f>SUM(BK661:BK715)</f>
        <v>0</v>
      </c>
    </row>
    <row r="661" s="2" customFormat="1" ht="16.5" customHeight="1">
      <c r="A661" s="39"/>
      <c r="B661" s="40"/>
      <c r="C661" s="201" t="s">
        <v>1164</v>
      </c>
      <c r="D661" s="201" t="s">
        <v>138</v>
      </c>
      <c r="E661" s="202" t="s">
        <v>1165</v>
      </c>
      <c r="F661" s="203" t="s">
        <v>1166</v>
      </c>
      <c r="G661" s="204" t="s">
        <v>166</v>
      </c>
      <c r="H661" s="205">
        <v>4.8689999999999998</v>
      </c>
      <c r="I661" s="206"/>
      <c r="J661" s="207">
        <f>ROUND(I661*H661,2)</f>
        <v>0</v>
      </c>
      <c r="K661" s="203" t="s">
        <v>142</v>
      </c>
      <c r="L661" s="45"/>
      <c r="M661" s="208" t="s">
        <v>19</v>
      </c>
      <c r="N661" s="209" t="s">
        <v>47</v>
      </c>
      <c r="O661" s="85"/>
      <c r="P661" s="210">
        <f>O661*H661</f>
        <v>0</v>
      </c>
      <c r="Q661" s="210">
        <v>0</v>
      </c>
      <c r="R661" s="210">
        <f>Q661*H661</f>
        <v>0</v>
      </c>
      <c r="S661" s="210">
        <v>0.01098</v>
      </c>
      <c r="T661" s="211">
        <f>S661*H661</f>
        <v>0.053461620000000001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2" t="s">
        <v>261</v>
      </c>
      <c r="AT661" s="212" t="s">
        <v>138</v>
      </c>
      <c r="AU661" s="212" t="s">
        <v>144</v>
      </c>
      <c r="AY661" s="18" t="s">
        <v>135</v>
      </c>
      <c r="BE661" s="213">
        <f>IF(N661="základní",J661,0)</f>
        <v>0</v>
      </c>
      <c r="BF661" s="213">
        <f>IF(N661="snížená",J661,0)</f>
        <v>0</v>
      </c>
      <c r="BG661" s="213">
        <f>IF(N661="zákl. přenesená",J661,0)</f>
        <v>0</v>
      </c>
      <c r="BH661" s="213">
        <f>IF(N661="sníž. přenesená",J661,0)</f>
        <v>0</v>
      </c>
      <c r="BI661" s="213">
        <f>IF(N661="nulová",J661,0)</f>
        <v>0</v>
      </c>
      <c r="BJ661" s="18" t="s">
        <v>144</v>
      </c>
      <c r="BK661" s="213">
        <f>ROUND(I661*H661,2)</f>
        <v>0</v>
      </c>
      <c r="BL661" s="18" t="s">
        <v>261</v>
      </c>
      <c r="BM661" s="212" t="s">
        <v>1167</v>
      </c>
    </row>
    <row r="662" s="2" customFormat="1">
      <c r="A662" s="39"/>
      <c r="B662" s="40"/>
      <c r="C662" s="41"/>
      <c r="D662" s="214" t="s">
        <v>146</v>
      </c>
      <c r="E662" s="41"/>
      <c r="F662" s="215" t="s">
        <v>1168</v>
      </c>
      <c r="G662" s="41"/>
      <c r="H662" s="41"/>
      <c r="I662" s="216"/>
      <c r="J662" s="41"/>
      <c r="K662" s="41"/>
      <c r="L662" s="45"/>
      <c r="M662" s="217"/>
      <c r="N662" s="218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146</v>
      </c>
      <c r="AU662" s="18" t="s">
        <v>144</v>
      </c>
    </row>
    <row r="663" s="2" customFormat="1">
      <c r="A663" s="39"/>
      <c r="B663" s="40"/>
      <c r="C663" s="41"/>
      <c r="D663" s="219" t="s">
        <v>148</v>
      </c>
      <c r="E663" s="41"/>
      <c r="F663" s="220" t="s">
        <v>1169</v>
      </c>
      <c r="G663" s="41"/>
      <c r="H663" s="41"/>
      <c r="I663" s="216"/>
      <c r="J663" s="41"/>
      <c r="K663" s="41"/>
      <c r="L663" s="45"/>
      <c r="M663" s="217"/>
      <c r="N663" s="218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148</v>
      </c>
      <c r="AU663" s="18" t="s">
        <v>144</v>
      </c>
    </row>
    <row r="664" s="14" customFormat="1">
      <c r="A664" s="14"/>
      <c r="B664" s="232"/>
      <c r="C664" s="233"/>
      <c r="D664" s="214" t="s">
        <v>150</v>
      </c>
      <c r="E664" s="234" t="s">
        <v>19</v>
      </c>
      <c r="F664" s="235" t="s">
        <v>1170</v>
      </c>
      <c r="G664" s="233"/>
      <c r="H664" s="234" t="s">
        <v>19</v>
      </c>
      <c r="I664" s="236"/>
      <c r="J664" s="233"/>
      <c r="K664" s="233"/>
      <c r="L664" s="237"/>
      <c r="M664" s="238"/>
      <c r="N664" s="239"/>
      <c r="O664" s="239"/>
      <c r="P664" s="239"/>
      <c r="Q664" s="239"/>
      <c r="R664" s="239"/>
      <c r="S664" s="239"/>
      <c r="T664" s="24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1" t="s">
        <v>150</v>
      </c>
      <c r="AU664" s="241" t="s">
        <v>144</v>
      </c>
      <c r="AV664" s="14" t="s">
        <v>83</v>
      </c>
      <c r="AW664" s="14" t="s">
        <v>36</v>
      </c>
      <c r="AX664" s="14" t="s">
        <v>75</v>
      </c>
      <c r="AY664" s="241" t="s">
        <v>135</v>
      </c>
    </row>
    <row r="665" s="13" customFormat="1">
      <c r="A665" s="13"/>
      <c r="B665" s="221"/>
      <c r="C665" s="222"/>
      <c r="D665" s="214" t="s">
        <v>150</v>
      </c>
      <c r="E665" s="223" t="s">
        <v>19</v>
      </c>
      <c r="F665" s="224" t="s">
        <v>1171</v>
      </c>
      <c r="G665" s="222"/>
      <c r="H665" s="225">
        <v>4.8689999999999998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150</v>
      </c>
      <c r="AU665" s="231" t="s">
        <v>144</v>
      </c>
      <c r="AV665" s="13" t="s">
        <v>144</v>
      </c>
      <c r="AW665" s="13" t="s">
        <v>36</v>
      </c>
      <c r="AX665" s="13" t="s">
        <v>83</v>
      </c>
      <c r="AY665" s="231" t="s">
        <v>135</v>
      </c>
    </row>
    <row r="666" s="2" customFormat="1" ht="16.5" customHeight="1">
      <c r="A666" s="39"/>
      <c r="B666" s="40"/>
      <c r="C666" s="201" t="s">
        <v>1172</v>
      </c>
      <c r="D666" s="201" t="s">
        <v>138</v>
      </c>
      <c r="E666" s="202" t="s">
        <v>1173</v>
      </c>
      <c r="F666" s="203" t="s">
        <v>1174</v>
      </c>
      <c r="G666" s="204" t="s">
        <v>166</v>
      </c>
      <c r="H666" s="205">
        <v>4.8689999999999998</v>
      </c>
      <c r="I666" s="206"/>
      <c r="J666" s="207">
        <f>ROUND(I666*H666,2)</f>
        <v>0</v>
      </c>
      <c r="K666" s="203" t="s">
        <v>142</v>
      </c>
      <c r="L666" s="45"/>
      <c r="M666" s="208" t="s">
        <v>19</v>
      </c>
      <c r="N666" s="209" t="s">
        <v>47</v>
      </c>
      <c r="O666" s="85"/>
      <c r="P666" s="210">
        <f>O666*H666</f>
        <v>0</v>
      </c>
      <c r="Q666" s="210">
        <v>0</v>
      </c>
      <c r="R666" s="210">
        <f>Q666*H666</f>
        <v>0</v>
      </c>
      <c r="S666" s="210">
        <v>0.0080000000000000002</v>
      </c>
      <c r="T666" s="211">
        <f>S666*H666</f>
        <v>0.038952000000000001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2" t="s">
        <v>261</v>
      </c>
      <c r="AT666" s="212" t="s">
        <v>138</v>
      </c>
      <c r="AU666" s="212" t="s">
        <v>144</v>
      </c>
      <c r="AY666" s="18" t="s">
        <v>135</v>
      </c>
      <c r="BE666" s="213">
        <f>IF(N666="základní",J666,0)</f>
        <v>0</v>
      </c>
      <c r="BF666" s="213">
        <f>IF(N666="snížená",J666,0)</f>
        <v>0</v>
      </c>
      <c r="BG666" s="213">
        <f>IF(N666="zákl. přenesená",J666,0)</f>
        <v>0</v>
      </c>
      <c r="BH666" s="213">
        <f>IF(N666="sníž. přenesená",J666,0)</f>
        <v>0</v>
      </c>
      <c r="BI666" s="213">
        <f>IF(N666="nulová",J666,0)</f>
        <v>0</v>
      </c>
      <c r="BJ666" s="18" t="s">
        <v>144</v>
      </c>
      <c r="BK666" s="213">
        <f>ROUND(I666*H666,2)</f>
        <v>0</v>
      </c>
      <c r="BL666" s="18" t="s">
        <v>261</v>
      </c>
      <c r="BM666" s="212" t="s">
        <v>1175</v>
      </c>
    </row>
    <row r="667" s="2" customFormat="1">
      <c r="A667" s="39"/>
      <c r="B667" s="40"/>
      <c r="C667" s="41"/>
      <c r="D667" s="214" t="s">
        <v>146</v>
      </c>
      <c r="E667" s="41"/>
      <c r="F667" s="215" t="s">
        <v>1176</v>
      </c>
      <c r="G667" s="41"/>
      <c r="H667" s="41"/>
      <c r="I667" s="216"/>
      <c r="J667" s="41"/>
      <c r="K667" s="41"/>
      <c r="L667" s="45"/>
      <c r="M667" s="217"/>
      <c r="N667" s="218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146</v>
      </c>
      <c r="AU667" s="18" t="s">
        <v>144</v>
      </c>
    </row>
    <row r="668" s="2" customFormat="1">
      <c r="A668" s="39"/>
      <c r="B668" s="40"/>
      <c r="C668" s="41"/>
      <c r="D668" s="219" t="s">
        <v>148</v>
      </c>
      <c r="E668" s="41"/>
      <c r="F668" s="220" t="s">
        <v>1177</v>
      </c>
      <c r="G668" s="41"/>
      <c r="H668" s="41"/>
      <c r="I668" s="216"/>
      <c r="J668" s="41"/>
      <c r="K668" s="41"/>
      <c r="L668" s="45"/>
      <c r="M668" s="217"/>
      <c r="N668" s="218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148</v>
      </c>
      <c r="AU668" s="18" t="s">
        <v>144</v>
      </c>
    </row>
    <row r="669" s="2" customFormat="1" ht="16.5" customHeight="1">
      <c r="A669" s="39"/>
      <c r="B669" s="40"/>
      <c r="C669" s="201" t="s">
        <v>1178</v>
      </c>
      <c r="D669" s="201" t="s">
        <v>138</v>
      </c>
      <c r="E669" s="202" t="s">
        <v>1179</v>
      </c>
      <c r="F669" s="203" t="s">
        <v>1180</v>
      </c>
      <c r="G669" s="204" t="s">
        <v>141</v>
      </c>
      <c r="H669" s="205">
        <v>10</v>
      </c>
      <c r="I669" s="206"/>
      <c r="J669" s="207">
        <f>ROUND(I669*H669,2)</f>
        <v>0</v>
      </c>
      <c r="K669" s="203" t="s">
        <v>142</v>
      </c>
      <c r="L669" s="45"/>
      <c r="M669" s="208" t="s">
        <v>19</v>
      </c>
      <c r="N669" s="209" t="s">
        <v>47</v>
      </c>
      <c r="O669" s="85"/>
      <c r="P669" s="210">
        <f>O669*H669</f>
        <v>0</v>
      </c>
      <c r="Q669" s="210">
        <v>0</v>
      </c>
      <c r="R669" s="210">
        <f>Q669*H669</f>
        <v>0</v>
      </c>
      <c r="S669" s="210">
        <v>0</v>
      </c>
      <c r="T669" s="211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2" t="s">
        <v>261</v>
      </c>
      <c r="AT669" s="212" t="s">
        <v>138</v>
      </c>
      <c r="AU669" s="212" t="s">
        <v>144</v>
      </c>
      <c r="AY669" s="18" t="s">
        <v>135</v>
      </c>
      <c r="BE669" s="213">
        <f>IF(N669="základní",J669,0)</f>
        <v>0</v>
      </c>
      <c r="BF669" s="213">
        <f>IF(N669="snížená",J669,0)</f>
        <v>0</v>
      </c>
      <c r="BG669" s="213">
        <f>IF(N669="zákl. přenesená",J669,0)</f>
        <v>0</v>
      </c>
      <c r="BH669" s="213">
        <f>IF(N669="sníž. přenesená",J669,0)</f>
        <v>0</v>
      </c>
      <c r="BI669" s="213">
        <f>IF(N669="nulová",J669,0)</f>
        <v>0</v>
      </c>
      <c r="BJ669" s="18" t="s">
        <v>144</v>
      </c>
      <c r="BK669" s="213">
        <f>ROUND(I669*H669,2)</f>
        <v>0</v>
      </c>
      <c r="BL669" s="18" t="s">
        <v>261</v>
      </c>
      <c r="BM669" s="212" t="s">
        <v>1181</v>
      </c>
    </row>
    <row r="670" s="2" customFormat="1">
      <c r="A670" s="39"/>
      <c r="B670" s="40"/>
      <c r="C670" s="41"/>
      <c r="D670" s="214" t="s">
        <v>146</v>
      </c>
      <c r="E670" s="41"/>
      <c r="F670" s="215" t="s">
        <v>1182</v>
      </c>
      <c r="G670" s="41"/>
      <c r="H670" s="41"/>
      <c r="I670" s="216"/>
      <c r="J670" s="41"/>
      <c r="K670" s="41"/>
      <c r="L670" s="45"/>
      <c r="M670" s="217"/>
      <c r="N670" s="218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146</v>
      </c>
      <c r="AU670" s="18" t="s">
        <v>144</v>
      </c>
    </row>
    <row r="671" s="2" customFormat="1">
      <c r="A671" s="39"/>
      <c r="B671" s="40"/>
      <c r="C671" s="41"/>
      <c r="D671" s="219" t="s">
        <v>148</v>
      </c>
      <c r="E671" s="41"/>
      <c r="F671" s="220" t="s">
        <v>1183</v>
      </c>
      <c r="G671" s="41"/>
      <c r="H671" s="41"/>
      <c r="I671" s="216"/>
      <c r="J671" s="41"/>
      <c r="K671" s="41"/>
      <c r="L671" s="45"/>
      <c r="M671" s="217"/>
      <c r="N671" s="218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148</v>
      </c>
      <c r="AU671" s="18" t="s">
        <v>144</v>
      </c>
    </row>
    <row r="672" s="13" customFormat="1">
      <c r="A672" s="13"/>
      <c r="B672" s="221"/>
      <c r="C672" s="222"/>
      <c r="D672" s="214" t="s">
        <v>150</v>
      </c>
      <c r="E672" s="223" t="s">
        <v>19</v>
      </c>
      <c r="F672" s="224" t="s">
        <v>318</v>
      </c>
      <c r="G672" s="222"/>
      <c r="H672" s="225">
        <v>10</v>
      </c>
      <c r="I672" s="226"/>
      <c r="J672" s="222"/>
      <c r="K672" s="222"/>
      <c r="L672" s="227"/>
      <c r="M672" s="228"/>
      <c r="N672" s="229"/>
      <c r="O672" s="229"/>
      <c r="P672" s="229"/>
      <c r="Q672" s="229"/>
      <c r="R672" s="229"/>
      <c r="S672" s="229"/>
      <c r="T672" s="23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1" t="s">
        <v>150</v>
      </c>
      <c r="AU672" s="231" t="s">
        <v>144</v>
      </c>
      <c r="AV672" s="13" t="s">
        <v>144</v>
      </c>
      <c r="AW672" s="13" t="s">
        <v>36</v>
      </c>
      <c r="AX672" s="13" t="s">
        <v>83</v>
      </c>
      <c r="AY672" s="231" t="s">
        <v>135</v>
      </c>
    </row>
    <row r="673" s="2" customFormat="1" ht="16.5" customHeight="1">
      <c r="A673" s="39"/>
      <c r="B673" s="40"/>
      <c r="C673" s="253" t="s">
        <v>1184</v>
      </c>
      <c r="D673" s="253" t="s">
        <v>284</v>
      </c>
      <c r="E673" s="254" t="s">
        <v>1185</v>
      </c>
      <c r="F673" s="255" t="s">
        <v>1186</v>
      </c>
      <c r="G673" s="256" t="s">
        <v>141</v>
      </c>
      <c r="H673" s="257">
        <v>10</v>
      </c>
      <c r="I673" s="258"/>
      <c r="J673" s="259">
        <f>ROUND(I673*H673,2)</f>
        <v>0</v>
      </c>
      <c r="K673" s="255" t="s">
        <v>19</v>
      </c>
      <c r="L673" s="260"/>
      <c r="M673" s="261" t="s">
        <v>19</v>
      </c>
      <c r="N673" s="262" t="s">
        <v>47</v>
      </c>
      <c r="O673" s="85"/>
      <c r="P673" s="210">
        <f>O673*H673</f>
        <v>0</v>
      </c>
      <c r="Q673" s="210">
        <v>0.042999999999999997</v>
      </c>
      <c r="R673" s="210">
        <f>Q673*H673</f>
        <v>0.42999999999999994</v>
      </c>
      <c r="S673" s="210">
        <v>0</v>
      </c>
      <c r="T673" s="211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12" t="s">
        <v>368</v>
      </c>
      <c r="AT673" s="212" t="s">
        <v>284</v>
      </c>
      <c r="AU673" s="212" t="s">
        <v>144</v>
      </c>
      <c r="AY673" s="18" t="s">
        <v>135</v>
      </c>
      <c r="BE673" s="213">
        <f>IF(N673="základní",J673,0)</f>
        <v>0</v>
      </c>
      <c r="BF673" s="213">
        <f>IF(N673="snížená",J673,0)</f>
        <v>0</v>
      </c>
      <c r="BG673" s="213">
        <f>IF(N673="zákl. přenesená",J673,0)</f>
        <v>0</v>
      </c>
      <c r="BH673" s="213">
        <f>IF(N673="sníž. přenesená",J673,0)</f>
        <v>0</v>
      </c>
      <c r="BI673" s="213">
        <f>IF(N673="nulová",J673,0)</f>
        <v>0</v>
      </c>
      <c r="BJ673" s="18" t="s">
        <v>144</v>
      </c>
      <c r="BK673" s="213">
        <f>ROUND(I673*H673,2)</f>
        <v>0</v>
      </c>
      <c r="BL673" s="18" t="s">
        <v>261</v>
      </c>
      <c r="BM673" s="212" t="s">
        <v>1187</v>
      </c>
    </row>
    <row r="674" s="2" customFormat="1">
      <c r="A674" s="39"/>
      <c r="B674" s="40"/>
      <c r="C674" s="41"/>
      <c r="D674" s="214" t="s">
        <v>146</v>
      </c>
      <c r="E674" s="41"/>
      <c r="F674" s="215" t="s">
        <v>1186</v>
      </c>
      <c r="G674" s="41"/>
      <c r="H674" s="41"/>
      <c r="I674" s="216"/>
      <c r="J674" s="41"/>
      <c r="K674" s="41"/>
      <c r="L674" s="45"/>
      <c r="M674" s="217"/>
      <c r="N674" s="218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146</v>
      </c>
      <c r="AU674" s="18" t="s">
        <v>144</v>
      </c>
    </row>
    <row r="675" s="14" customFormat="1">
      <c r="A675" s="14"/>
      <c r="B675" s="232"/>
      <c r="C675" s="233"/>
      <c r="D675" s="214" t="s">
        <v>150</v>
      </c>
      <c r="E675" s="234" t="s">
        <v>19</v>
      </c>
      <c r="F675" s="235" t="s">
        <v>1188</v>
      </c>
      <c r="G675" s="233"/>
      <c r="H675" s="234" t="s">
        <v>19</v>
      </c>
      <c r="I675" s="236"/>
      <c r="J675" s="233"/>
      <c r="K675" s="233"/>
      <c r="L675" s="237"/>
      <c r="M675" s="238"/>
      <c r="N675" s="239"/>
      <c r="O675" s="239"/>
      <c r="P675" s="239"/>
      <c r="Q675" s="239"/>
      <c r="R675" s="239"/>
      <c r="S675" s="239"/>
      <c r="T675" s="24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1" t="s">
        <v>150</v>
      </c>
      <c r="AU675" s="241" t="s">
        <v>144</v>
      </c>
      <c r="AV675" s="14" t="s">
        <v>83</v>
      </c>
      <c r="AW675" s="14" t="s">
        <v>36</v>
      </c>
      <c r="AX675" s="14" t="s">
        <v>75</v>
      </c>
      <c r="AY675" s="241" t="s">
        <v>135</v>
      </c>
    </row>
    <row r="676" s="13" customFormat="1">
      <c r="A676" s="13"/>
      <c r="B676" s="221"/>
      <c r="C676" s="222"/>
      <c r="D676" s="214" t="s">
        <v>150</v>
      </c>
      <c r="E676" s="223" t="s">
        <v>19</v>
      </c>
      <c r="F676" s="224" t="s">
        <v>318</v>
      </c>
      <c r="G676" s="222"/>
      <c r="H676" s="225">
        <v>10</v>
      </c>
      <c r="I676" s="226"/>
      <c r="J676" s="222"/>
      <c r="K676" s="222"/>
      <c r="L676" s="227"/>
      <c r="M676" s="228"/>
      <c r="N676" s="229"/>
      <c r="O676" s="229"/>
      <c r="P676" s="229"/>
      <c r="Q676" s="229"/>
      <c r="R676" s="229"/>
      <c r="S676" s="229"/>
      <c r="T676" s="23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1" t="s">
        <v>150</v>
      </c>
      <c r="AU676" s="231" t="s">
        <v>144</v>
      </c>
      <c r="AV676" s="13" t="s">
        <v>144</v>
      </c>
      <c r="AW676" s="13" t="s">
        <v>36</v>
      </c>
      <c r="AX676" s="13" t="s">
        <v>83</v>
      </c>
      <c r="AY676" s="231" t="s">
        <v>135</v>
      </c>
    </row>
    <row r="677" s="2" customFormat="1" ht="16.5" customHeight="1">
      <c r="A677" s="39"/>
      <c r="B677" s="40"/>
      <c r="C677" s="201" t="s">
        <v>1189</v>
      </c>
      <c r="D677" s="201" t="s">
        <v>138</v>
      </c>
      <c r="E677" s="202" t="s">
        <v>1190</v>
      </c>
      <c r="F677" s="203" t="s">
        <v>1191</v>
      </c>
      <c r="G677" s="204" t="s">
        <v>141</v>
      </c>
      <c r="H677" s="205">
        <v>10</v>
      </c>
      <c r="I677" s="206"/>
      <c r="J677" s="207">
        <f>ROUND(I677*H677,2)</f>
        <v>0</v>
      </c>
      <c r="K677" s="203" t="s">
        <v>142</v>
      </c>
      <c r="L677" s="45"/>
      <c r="M677" s="208" t="s">
        <v>19</v>
      </c>
      <c r="N677" s="209" t="s">
        <v>47</v>
      </c>
      <c r="O677" s="85"/>
      <c r="P677" s="210">
        <f>O677*H677</f>
        <v>0</v>
      </c>
      <c r="Q677" s="210">
        <v>0</v>
      </c>
      <c r="R677" s="210">
        <f>Q677*H677</f>
        <v>0</v>
      </c>
      <c r="S677" s="210">
        <v>0</v>
      </c>
      <c r="T677" s="211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2" t="s">
        <v>261</v>
      </c>
      <c r="AT677" s="212" t="s">
        <v>138</v>
      </c>
      <c r="AU677" s="212" t="s">
        <v>144</v>
      </c>
      <c r="AY677" s="18" t="s">
        <v>135</v>
      </c>
      <c r="BE677" s="213">
        <f>IF(N677="základní",J677,0)</f>
        <v>0</v>
      </c>
      <c r="BF677" s="213">
        <f>IF(N677="snížená",J677,0)</f>
        <v>0</v>
      </c>
      <c r="BG677" s="213">
        <f>IF(N677="zákl. přenesená",J677,0)</f>
        <v>0</v>
      </c>
      <c r="BH677" s="213">
        <f>IF(N677="sníž. přenesená",J677,0)</f>
        <v>0</v>
      </c>
      <c r="BI677" s="213">
        <f>IF(N677="nulová",J677,0)</f>
        <v>0</v>
      </c>
      <c r="BJ677" s="18" t="s">
        <v>144</v>
      </c>
      <c r="BK677" s="213">
        <f>ROUND(I677*H677,2)</f>
        <v>0</v>
      </c>
      <c r="BL677" s="18" t="s">
        <v>261</v>
      </c>
      <c r="BM677" s="212" t="s">
        <v>1192</v>
      </c>
    </row>
    <row r="678" s="2" customFormat="1">
      <c r="A678" s="39"/>
      <c r="B678" s="40"/>
      <c r="C678" s="41"/>
      <c r="D678" s="214" t="s">
        <v>146</v>
      </c>
      <c r="E678" s="41"/>
      <c r="F678" s="215" t="s">
        <v>1193</v>
      </c>
      <c r="G678" s="41"/>
      <c r="H678" s="41"/>
      <c r="I678" s="216"/>
      <c r="J678" s="41"/>
      <c r="K678" s="41"/>
      <c r="L678" s="45"/>
      <c r="M678" s="217"/>
      <c r="N678" s="218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146</v>
      </c>
      <c r="AU678" s="18" t="s">
        <v>144</v>
      </c>
    </row>
    <row r="679" s="2" customFormat="1">
      <c r="A679" s="39"/>
      <c r="B679" s="40"/>
      <c r="C679" s="41"/>
      <c r="D679" s="219" t="s">
        <v>148</v>
      </c>
      <c r="E679" s="41"/>
      <c r="F679" s="220" t="s">
        <v>1194</v>
      </c>
      <c r="G679" s="41"/>
      <c r="H679" s="41"/>
      <c r="I679" s="216"/>
      <c r="J679" s="41"/>
      <c r="K679" s="41"/>
      <c r="L679" s="45"/>
      <c r="M679" s="217"/>
      <c r="N679" s="218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148</v>
      </c>
      <c r="AU679" s="18" t="s">
        <v>144</v>
      </c>
    </row>
    <row r="680" s="13" customFormat="1">
      <c r="A680" s="13"/>
      <c r="B680" s="221"/>
      <c r="C680" s="222"/>
      <c r="D680" s="214" t="s">
        <v>150</v>
      </c>
      <c r="E680" s="223" t="s">
        <v>19</v>
      </c>
      <c r="F680" s="224" t="s">
        <v>318</v>
      </c>
      <c r="G680" s="222"/>
      <c r="H680" s="225">
        <v>10</v>
      </c>
      <c r="I680" s="226"/>
      <c r="J680" s="222"/>
      <c r="K680" s="222"/>
      <c r="L680" s="227"/>
      <c r="M680" s="228"/>
      <c r="N680" s="229"/>
      <c r="O680" s="229"/>
      <c r="P680" s="229"/>
      <c r="Q680" s="229"/>
      <c r="R680" s="229"/>
      <c r="S680" s="229"/>
      <c r="T680" s="23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1" t="s">
        <v>150</v>
      </c>
      <c r="AU680" s="231" t="s">
        <v>144</v>
      </c>
      <c r="AV680" s="13" t="s">
        <v>144</v>
      </c>
      <c r="AW680" s="13" t="s">
        <v>36</v>
      </c>
      <c r="AX680" s="13" t="s">
        <v>83</v>
      </c>
      <c r="AY680" s="231" t="s">
        <v>135</v>
      </c>
    </row>
    <row r="681" s="2" customFormat="1" ht="16.5" customHeight="1">
      <c r="A681" s="39"/>
      <c r="B681" s="40"/>
      <c r="C681" s="253" t="s">
        <v>1195</v>
      </c>
      <c r="D681" s="253" t="s">
        <v>284</v>
      </c>
      <c r="E681" s="254" t="s">
        <v>1196</v>
      </c>
      <c r="F681" s="255" t="s">
        <v>1197</v>
      </c>
      <c r="G681" s="256" t="s">
        <v>141</v>
      </c>
      <c r="H681" s="257">
        <v>10</v>
      </c>
      <c r="I681" s="258"/>
      <c r="J681" s="259">
        <f>ROUND(I681*H681,2)</f>
        <v>0</v>
      </c>
      <c r="K681" s="255" t="s">
        <v>19</v>
      </c>
      <c r="L681" s="260"/>
      <c r="M681" s="261" t="s">
        <v>19</v>
      </c>
      <c r="N681" s="262" t="s">
        <v>47</v>
      </c>
      <c r="O681" s="85"/>
      <c r="P681" s="210">
        <f>O681*H681</f>
        <v>0</v>
      </c>
      <c r="Q681" s="210">
        <v>0.025999999999999999</v>
      </c>
      <c r="R681" s="210">
        <f>Q681*H681</f>
        <v>0.26000000000000001</v>
      </c>
      <c r="S681" s="210">
        <v>0</v>
      </c>
      <c r="T681" s="21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2" t="s">
        <v>368</v>
      </c>
      <c r="AT681" s="212" t="s">
        <v>284</v>
      </c>
      <c r="AU681" s="212" t="s">
        <v>144</v>
      </c>
      <c r="AY681" s="18" t="s">
        <v>135</v>
      </c>
      <c r="BE681" s="213">
        <f>IF(N681="základní",J681,0)</f>
        <v>0</v>
      </c>
      <c r="BF681" s="213">
        <f>IF(N681="snížená",J681,0)</f>
        <v>0</v>
      </c>
      <c r="BG681" s="213">
        <f>IF(N681="zákl. přenesená",J681,0)</f>
        <v>0</v>
      </c>
      <c r="BH681" s="213">
        <f>IF(N681="sníž. přenesená",J681,0)</f>
        <v>0</v>
      </c>
      <c r="BI681" s="213">
        <f>IF(N681="nulová",J681,0)</f>
        <v>0</v>
      </c>
      <c r="BJ681" s="18" t="s">
        <v>144</v>
      </c>
      <c r="BK681" s="213">
        <f>ROUND(I681*H681,2)</f>
        <v>0</v>
      </c>
      <c r="BL681" s="18" t="s">
        <v>261</v>
      </c>
      <c r="BM681" s="212" t="s">
        <v>1198</v>
      </c>
    </row>
    <row r="682" s="2" customFormat="1">
      <c r="A682" s="39"/>
      <c r="B682" s="40"/>
      <c r="C682" s="41"/>
      <c r="D682" s="214" t="s">
        <v>146</v>
      </c>
      <c r="E682" s="41"/>
      <c r="F682" s="215" t="s">
        <v>1199</v>
      </c>
      <c r="G682" s="41"/>
      <c r="H682" s="41"/>
      <c r="I682" s="216"/>
      <c r="J682" s="41"/>
      <c r="K682" s="41"/>
      <c r="L682" s="45"/>
      <c r="M682" s="217"/>
      <c r="N682" s="218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146</v>
      </c>
      <c r="AU682" s="18" t="s">
        <v>144</v>
      </c>
    </row>
    <row r="683" s="14" customFormat="1">
      <c r="A683" s="14"/>
      <c r="B683" s="232"/>
      <c r="C683" s="233"/>
      <c r="D683" s="214" t="s">
        <v>150</v>
      </c>
      <c r="E683" s="234" t="s">
        <v>19</v>
      </c>
      <c r="F683" s="235" t="s">
        <v>1200</v>
      </c>
      <c r="G683" s="233"/>
      <c r="H683" s="234" t="s">
        <v>19</v>
      </c>
      <c r="I683" s="236"/>
      <c r="J683" s="233"/>
      <c r="K683" s="233"/>
      <c r="L683" s="237"/>
      <c r="M683" s="238"/>
      <c r="N683" s="239"/>
      <c r="O683" s="239"/>
      <c r="P683" s="239"/>
      <c r="Q683" s="239"/>
      <c r="R683" s="239"/>
      <c r="S683" s="239"/>
      <c r="T683" s="24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1" t="s">
        <v>150</v>
      </c>
      <c r="AU683" s="241" t="s">
        <v>144</v>
      </c>
      <c r="AV683" s="14" t="s">
        <v>83</v>
      </c>
      <c r="AW683" s="14" t="s">
        <v>36</v>
      </c>
      <c r="AX683" s="14" t="s">
        <v>75</v>
      </c>
      <c r="AY683" s="241" t="s">
        <v>135</v>
      </c>
    </row>
    <row r="684" s="13" customFormat="1">
      <c r="A684" s="13"/>
      <c r="B684" s="221"/>
      <c r="C684" s="222"/>
      <c r="D684" s="214" t="s">
        <v>150</v>
      </c>
      <c r="E684" s="223" t="s">
        <v>19</v>
      </c>
      <c r="F684" s="224" t="s">
        <v>214</v>
      </c>
      <c r="G684" s="222"/>
      <c r="H684" s="225">
        <v>10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1" t="s">
        <v>150</v>
      </c>
      <c r="AU684" s="231" t="s">
        <v>144</v>
      </c>
      <c r="AV684" s="13" t="s">
        <v>144</v>
      </c>
      <c r="AW684" s="13" t="s">
        <v>36</v>
      </c>
      <c r="AX684" s="13" t="s">
        <v>83</v>
      </c>
      <c r="AY684" s="231" t="s">
        <v>135</v>
      </c>
    </row>
    <row r="685" s="2" customFormat="1" ht="16.5" customHeight="1">
      <c r="A685" s="39"/>
      <c r="B685" s="40"/>
      <c r="C685" s="201" t="s">
        <v>1201</v>
      </c>
      <c r="D685" s="201" t="s">
        <v>138</v>
      </c>
      <c r="E685" s="202" t="s">
        <v>1202</v>
      </c>
      <c r="F685" s="203" t="s">
        <v>1191</v>
      </c>
      <c r="G685" s="204" t="s">
        <v>141</v>
      </c>
      <c r="H685" s="205">
        <v>10</v>
      </c>
      <c r="I685" s="206"/>
      <c r="J685" s="207">
        <f>ROUND(I685*H685,2)</f>
        <v>0</v>
      </c>
      <c r="K685" s="203" t="s">
        <v>19</v>
      </c>
      <c r="L685" s="45"/>
      <c r="M685" s="208" t="s">
        <v>19</v>
      </c>
      <c r="N685" s="209" t="s">
        <v>47</v>
      </c>
      <c r="O685" s="85"/>
      <c r="P685" s="210">
        <f>O685*H685</f>
        <v>0</v>
      </c>
      <c r="Q685" s="210">
        <v>0</v>
      </c>
      <c r="R685" s="210">
        <f>Q685*H685</f>
        <v>0</v>
      </c>
      <c r="S685" s="210">
        <v>0</v>
      </c>
      <c r="T685" s="211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2" t="s">
        <v>261</v>
      </c>
      <c r="AT685" s="212" t="s">
        <v>138</v>
      </c>
      <c r="AU685" s="212" t="s">
        <v>144</v>
      </c>
      <c r="AY685" s="18" t="s">
        <v>135</v>
      </c>
      <c r="BE685" s="213">
        <f>IF(N685="základní",J685,0)</f>
        <v>0</v>
      </c>
      <c r="BF685" s="213">
        <f>IF(N685="snížená",J685,0)</f>
        <v>0</v>
      </c>
      <c r="BG685" s="213">
        <f>IF(N685="zákl. přenesená",J685,0)</f>
        <v>0</v>
      </c>
      <c r="BH685" s="213">
        <f>IF(N685="sníž. přenesená",J685,0)</f>
        <v>0</v>
      </c>
      <c r="BI685" s="213">
        <f>IF(N685="nulová",J685,0)</f>
        <v>0</v>
      </c>
      <c r="BJ685" s="18" t="s">
        <v>144</v>
      </c>
      <c r="BK685" s="213">
        <f>ROUND(I685*H685,2)</f>
        <v>0</v>
      </c>
      <c r="BL685" s="18" t="s">
        <v>261</v>
      </c>
      <c r="BM685" s="212" t="s">
        <v>1203</v>
      </c>
    </row>
    <row r="686" s="2" customFormat="1">
      <c r="A686" s="39"/>
      <c r="B686" s="40"/>
      <c r="C686" s="41"/>
      <c r="D686" s="214" t="s">
        <v>146</v>
      </c>
      <c r="E686" s="41"/>
      <c r="F686" s="215" t="s">
        <v>1204</v>
      </c>
      <c r="G686" s="41"/>
      <c r="H686" s="41"/>
      <c r="I686" s="216"/>
      <c r="J686" s="41"/>
      <c r="K686" s="41"/>
      <c r="L686" s="45"/>
      <c r="M686" s="217"/>
      <c r="N686" s="218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146</v>
      </c>
      <c r="AU686" s="18" t="s">
        <v>144</v>
      </c>
    </row>
    <row r="687" s="13" customFormat="1">
      <c r="A687" s="13"/>
      <c r="B687" s="221"/>
      <c r="C687" s="222"/>
      <c r="D687" s="214" t="s">
        <v>150</v>
      </c>
      <c r="E687" s="223" t="s">
        <v>19</v>
      </c>
      <c r="F687" s="224" t="s">
        <v>318</v>
      </c>
      <c r="G687" s="222"/>
      <c r="H687" s="225">
        <v>10</v>
      </c>
      <c r="I687" s="226"/>
      <c r="J687" s="222"/>
      <c r="K687" s="222"/>
      <c r="L687" s="227"/>
      <c r="M687" s="228"/>
      <c r="N687" s="229"/>
      <c r="O687" s="229"/>
      <c r="P687" s="229"/>
      <c r="Q687" s="229"/>
      <c r="R687" s="229"/>
      <c r="S687" s="229"/>
      <c r="T687" s="23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1" t="s">
        <v>150</v>
      </c>
      <c r="AU687" s="231" t="s">
        <v>144</v>
      </c>
      <c r="AV687" s="13" t="s">
        <v>144</v>
      </c>
      <c r="AW687" s="13" t="s">
        <v>36</v>
      </c>
      <c r="AX687" s="13" t="s">
        <v>83</v>
      </c>
      <c r="AY687" s="231" t="s">
        <v>135</v>
      </c>
    </row>
    <row r="688" s="2" customFormat="1" ht="16.5" customHeight="1">
      <c r="A688" s="39"/>
      <c r="B688" s="40"/>
      <c r="C688" s="253" t="s">
        <v>1205</v>
      </c>
      <c r="D688" s="253" t="s">
        <v>284</v>
      </c>
      <c r="E688" s="254" t="s">
        <v>1206</v>
      </c>
      <c r="F688" s="255" t="s">
        <v>1207</v>
      </c>
      <c r="G688" s="256" t="s">
        <v>141</v>
      </c>
      <c r="H688" s="257">
        <v>10</v>
      </c>
      <c r="I688" s="258"/>
      <c r="J688" s="259">
        <f>ROUND(I688*H688,2)</f>
        <v>0</v>
      </c>
      <c r="K688" s="255" t="s">
        <v>19</v>
      </c>
      <c r="L688" s="260"/>
      <c r="M688" s="261" t="s">
        <v>19</v>
      </c>
      <c r="N688" s="262" t="s">
        <v>47</v>
      </c>
      <c r="O688" s="85"/>
      <c r="P688" s="210">
        <f>O688*H688</f>
        <v>0</v>
      </c>
      <c r="Q688" s="210">
        <v>0.025999999999999999</v>
      </c>
      <c r="R688" s="210">
        <f>Q688*H688</f>
        <v>0.26000000000000001</v>
      </c>
      <c r="S688" s="210">
        <v>0</v>
      </c>
      <c r="T688" s="211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2" t="s">
        <v>368</v>
      </c>
      <c r="AT688" s="212" t="s">
        <v>284</v>
      </c>
      <c r="AU688" s="212" t="s">
        <v>144</v>
      </c>
      <c r="AY688" s="18" t="s">
        <v>135</v>
      </c>
      <c r="BE688" s="213">
        <f>IF(N688="základní",J688,0)</f>
        <v>0</v>
      </c>
      <c r="BF688" s="213">
        <f>IF(N688="snížená",J688,0)</f>
        <v>0</v>
      </c>
      <c r="BG688" s="213">
        <f>IF(N688="zákl. přenesená",J688,0)</f>
        <v>0</v>
      </c>
      <c r="BH688" s="213">
        <f>IF(N688="sníž. přenesená",J688,0)</f>
        <v>0</v>
      </c>
      <c r="BI688" s="213">
        <f>IF(N688="nulová",J688,0)</f>
        <v>0</v>
      </c>
      <c r="BJ688" s="18" t="s">
        <v>144</v>
      </c>
      <c r="BK688" s="213">
        <f>ROUND(I688*H688,2)</f>
        <v>0</v>
      </c>
      <c r="BL688" s="18" t="s">
        <v>261</v>
      </c>
      <c r="BM688" s="212" t="s">
        <v>1208</v>
      </c>
    </row>
    <row r="689" s="2" customFormat="1">
      <c r="A689" s="39"/>
      <c r="B689" s="40"/>
      <c r="C689" s="41"/>
      <c r="D689" s="214" t="s">
        <v>146</v>
      </c>
      <c r="E689" s="41"/>
      <c r="F689" s="215" t="s">
        <v>1209</v>
      </c>
      <c r="G689" s="41"/>
      <c r="H689" s="41"/>
      <c r="I689" s="216"/>
      <c r="J689" s="41"/>
      <c r="K689" s="41"/>
      <c r="L689" s="45"/>
      <c r="M689" s="217"/>
      <c r="N689" s="218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146</v>
      </c>
      <c r="AU689" s="18" t="s">
        <v>144</v>
      </c>
    </row>
    <row r="690" s="2" customFormat="1" ht="16.5" customHeight="1">
      <c r="A690" s="39"/>
      <c r="B690" s="40"/>
      <c r="C690" s="201" t="s">
        <v>1210</v>
      </c>
      <c r="D690" s="201" t="s">
        <v>138</v>
      </c>
      <c r="E690" s="202" t="s">
        <v>1211</v>
      </c>
      <c r="F690" s="203" t="s">
        <v>1212</v>
      </c>
      <c r="G690" s="204" t="s">
        <v>141</v>
      </c>
      <c r="H690" s="205">
        <v>10</v>
      </c>
      <c r="I690" s="206"/>
      <c r="J690" s="207">
        <f>ROUND(I690*H690,2)</f>
        <v>0</v>
      </c>
      <c r="K690" s="203" t="s">
        <v>142</v>
      </c>
      <c r="L690" s="45"/>
      <c r="M690" s="208" t="s">
        <v>19</v>
      </c>
      <c r="N690" s="209" t="s">
        <v>47</v>
      </c>
      <c r="O690" s="85"/>
      <c r="P690" s="210">
        <f>O690*H690</f>
        <v>0</v>
      </c>
      <c r="Q690" s="210">
        <v>0.00047281249999999998</v>
      </c>
      <c r="R690" s="210">
        <f>Q690*H690</f>
        <v>0.0047281249999999997</v>
      </c>
      <c r="S690" s="210">
        <v>0</v>
      </c>
      <c r="T690" s="211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12" t="s">
        <v>261</v>
      </c>
      <c r="AT690" s="212" t="s">
        <v>138</v>
      </c>
      <c r="AU690" s="212" t="s">
        <v>144</v>
      </c>
      <c r="AY690" s="18" t="s">
        <v>135</v>
      </c>
      <c r="BE690" s="213">
        <f>IF(N690="základní",J690,0)</f>
        <v>0</v>
      </c>
      <c r="BF690" s="213">
        <f>IF(N690="snížená",J690,0)</f>
        <v>0</v>
      </c>
      <c r="BG690" s="213">
        <f>IF(N690="zákl. přenesená",J690,0)</f>
        <v>0</v>
      </c>
      <c r="BH690" s="213">
        <f>IF(N690="sníž. přenesená",J690,0)</f>
        <v>0</v>
      </c>
      <c r="BI690" s="213">
        <f>IF(N690="nulová",J690,0)</f>
        <v>0</v>
      </c>
      <c r="BJ690" s="18" t="s">
        <v>144</v>
      </c>
      <c r="BK690" s="213">
        <f>ROUND(I690*H690,2)</f>
        <v>0</v>
      </c>
      <c r="BL690" s="18" t="s">
        <v>261</v>
      </c>
      <c r="BM690" s="212" t="s">
        <v>1213</v>
      </c>
    </row>
    <row r="691" s="2" customFormat="1">
      <c r="A691" s="39"/>
      <c r="B691" s="40"/>
      <c r="C691" s="41"/>
      <c r="D691" s="214" t="s">
        <v>146</v>
      </c>
      <c r="E691" s="41"/>
      <c r="F691" s="215" t="s">
        <v>1214</v>
      </c>
      <c r="G691" s="41"/>
      <c r="H691" s="41"/>
      <c r="I691" s="216"/>
      <c r="J691" s="41"/>
      <c r="K691" s="41"/>
      <c r="L691" s="45"/>
      <c r="M691" s="217"/>
      <c r="N691" s="218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146</v>
      </c>
      <c r="AU691" s="18" t="s">
        <v>144</v>
      </c>
    </row>
    <row r="692" s="2" customFormat="1">
      <c r="A692" s="39"/>
      <c r="B692" s="40"/>
      <c r="C692" s="41"/>
      <c r="D692" s="219" t="s">
        <v>148</v>
      </c>
      <c r="E692" s="41"/>
      <c r="F692" s="220" t="s">
        <v>1215</v>
      </c>
      <c r="G692" s="41"/>
      <c r="H692" s="41"/>
      <c r="I692" s="216"/>
      <c r="J692" s="41"/>
      <c r="K692" s="41"/>
      <c r="L692" s="45"/>
      <c r="M692" s="217"/>
      <c r="N692" s="218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148</v>
      </c>
      <c r="AU692" s="18" t="s">
        <v>144</v>
      </c>
    </row>
    <row r="693" s="13" customFormat="1">
      <c r="A693" s="13"/>
      <c r="B693" s="221"/>
      <c r="C693" s="222"/>
      <c r="D693" s="214" t="s">
        <v>150</v>
      </c>
      <c r="E693" s="223" t="s">
        <v>19</v>
      </c>
      <c r="F693" s="224" t="s">
        <v>318</v>
      </c>
      <c r="G693" s="222"/>
      <c r="H693" s="225">
        <v>10</v>
      </c>
      <c r="I693" s="226"/>
      <c r="J693" s="222"/>
      <c r="K693" s="222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150</v>
      </c>
      <c r="AU693" s="231" t="s">
        <v>144</v>
      </c>
      <c r="AV693" s="13" t="s">
        <v>144</v>
      </c>
      <c r="AW693" s="13" t="s">
        <v>36</v>
      </c>
      <c r="AX693" s="13" t="s">
        <v>83</v>
      </c>
      <c r="AY693" s="231" t="s">
        <v>135</v>
      </c>
    </row>
    <row r="694" s="2" customFormat="1" ht="16.5" customHeight="1">
      <c r="A694" s="39"/>
      <c r="B694" s="40"/>
      <c r="C694" s="253" t="s">
        <v>1216</v>
      </c>
      <c r="D694" s="253" t="s">
        <v>284</v>
      </c>
      <c r="E694" s="254" t="s">
        <v>1217</v>
      </c>
      <c r="F694" s="255" t="s">
        <v>1218</v>
      </c>
      <c r="G694" s="256" t="s">
        <v>141</v>
      </c>
      <c r="H694" s="257">
        <v>10</v>
      </c>
      <c r="I694" s="258"/>
      <c r="J694" s="259">
        <f>ROUND(I694*H694,2)</f>
        <v>0</v>
      </c>
      <c r="K694" s="255" t="s">
        <v>19</v>
      </c>
      <c r="L694" s="260"/>
      <c r="M694" s="261" t="s">
        <v>19</v>
      </c>
      <c r="N694" s="262" t="s">
        <v>47</v>
      </c>
      <c r="O694" s="85"/>
      <c r="P694" s="210">
        <f>O694*H694</f>
        <v>0</v>
      </c>
      <c r="Q694" s="210">
        <v>0.016</v>
      </c>
      <c r="R694" s="210">
        <f>Q694*H694</f>
        <v>0.16</v>
      </c>
      <c r="S694" s="210">
        <v>0</v>
      </c>
      <c r="T694" s="211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2" t="s">
        <v>368</v>
      </c>
      <c r="AT694" s="212" t="s">
        <v>284</v>
      </c>
      <c r="AU694" s="212" t="s">
        <v>144</v>
      </c>
      <c r="AY694" s="18" t="s">
        <v>135</v>
      </c>
      <c r="BE694" s="213">
        <f>IF(N694="základní",J694,0)</f>
        <v>0</v>
      </c>
      <c r="BF694" s="213">
        <f>IF(N694="snížená",J694,0)</f>
        <v>0</v>
      </c>
      <c r="BG694" s="213">
        <f>IF(N694="zákl. přenesená",J694,0)</f>
        <v>0</v>
      </c>
      <c r="BH694" s="213">
        <f>IF(N694="sníž. přenesená",J694,0)</f>
        <v>0</v>
      </c>
      <c r="BI694" s="213">
        <f>IF(N694="nulová",J694,0)</f>
        <v>0</v>
      </c>
      <c r="BJ694" s="18" t="s">
        <v>144</v>
      </c>
      <c r="BK694" s="213">
        <f>ROUND(I694*H694,2)</f>
        <v>0</v>
      </c>
      <c r="BL694" s="18" t="s">
        <v>261</v>
      </c>
      <c r="BM694" s="212" t="s">
        <v>1219</v>
      </c>
    </row>
    <row r="695" s="2" customFormat="1">
      <c r="A695" s="39"/>
      <c r="B695" s="40"/>
      <c r="C695" s="41"/>
      <c r="D695" s="214" t="s">
        <v>146</v>
      </c>
      <c r="E695" s="41"/>
      <c r="F695" s="215" t="s">
        <v>1218</v>
      </c>
      <c r="G695" s="41"/>
      <c r="H695" s="41"/>
      <c r="I695" s="216"/>
      <c r="J695" s="41"/>
      <c r="K695" s="41"/>
      <c r="L695" s="45"/>
      <c r="M695" s="217"/>
      <c r="N695" s="218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146</v>
      </c>
      <c r="AU695" s="18" t="s">
        <v>144</v>
      </c>
    </row>
    <row r="696" s="13" customFormat="1">
      <c r="A696" s="13"/>
      <c r="B696" s="221"/>
      <c r="C696" s="222"/>
      <c r="D696" s="214" t="s">
        <v>150</v>
      </c>
      <c r="E696" s="223" t="s">
        <v>19</v>
      </c>
      <c r="F696" s="224" t="s">
        <v>318</v>
      </c>
      <c r="G696" s="222"/>
      <c r="H696" s="225">
        <v>10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1" t="s">
        <v>150</v>
      </c>
      <c r="AU696" s="231" t="s">
        <v>144</v>
      </c>
      <c r="AV696" s="13" t="s">
        <v>144</v>
      </c>
      <c r="AW696" s="13" t="s">
        <v>36</v>
      </c>
      <c r="AX696" s="13" t="s">
        <v>83</v>
      </c>
      <c r="AY696" s="231" t="s">
        <v>135</v>
      </c>
    </row>
    <row r="697" s="2" customFormat="1" ht="16.5" customHeight="1">
      <c r="A697" s="39"/>
      <c r="B697" s="40"/>
      <c r="C697" s="201" t="s">
        <v>1220</v>
      </c>
      <c r="D697" s="201" t="s">
        <v>138</v>
      </c>
      <c r="E697" s="202" t="s">
        <v>1221</v>
      </c>
      <c r="F697" s="203" t="s">
        <v>1222</v>
      </c>
      <c r="G697" s="204" t="s">
        <v>141</v>
      </c>
      <c r="H697" s="205">
        <v>10</v>
      </c>
      <c r="I697" s="206"/>
      <c r="J697" s="207">
        <f>ROUND(I697*H697,2)</f>
        <v>0</v>
      </c>
      <c r="K697" s="203" t="s">
        <v>19</v>
      </c>
      <c r="L697" s="45"/>
      <c r="M697" s="208" t="s">
        <v>19</v>
      </c>
      <c r="N697" s="209" t="s">
        <v>47</v>
      </c>
      <c r="O697" s="85"/>
      <c r="P697" s="210">
        <f>O697*H697</f>
        <v>0</v>
      </c>
      <c r="Q697" s="210">
        <v>0.00040000000000000002</v>
      </c>
      <c r="R697" s="210">
        <f>Q697*H697</f>
        <v>0.0040000000000000001</v>
      </c>
      <c r="S697" s="210">
        <v>0</v>
      </c>
      <c r="T697" s="211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2" t="s">
        <v>261</v>
      </c>
      <c r="AT697" s="212" t="s">
        <v>138</v>
      </c>
      <c r="AU697" s="212" t="s">
        <v>144</v>
      </c>
      <c r="AY697" s="18" t="s">
        <v>135</v>
      </c>
      <c r="BE697" s="213">
        <f>IF(N697="základní",J697,0)</f>
        <v>0</v>
      </c>
      <c r="BF697" s="213">
        <f>IF(N697="snížená",J697,0)</f>
        <v>0</v>
      </c>
      <c r="BG697" s="213">
        <f>IF(N697="zákl. přenesená",J697,0)</f>
        <v>0</v>
      </c>
      <c r="BH697" s="213">
        <f>IF(N697="sníž. přenesená",J697,0)</f>
        <v>0</v>
      </c>
      <c r="BI697" s="213">
        <f>IF(N697="nulová",J697,0)</f>
        <v>0</v>
      </c>
      <c r="BJ697" s="18" t="s">
        <v>144</v>
      </c>
      <c r="BK697" s="213">
        <f>ROUND(I697*H697,2)</f>
        <v>0</v>
      </c>
      <c r="BL697" s="18" t="s">
        <v>261</v>
      </c>
      <c r="BM697" s="212" t="s">
        <v>1223</v>
      </c>
    </row>
    <row r="698" s="2" customFormat="1">
      <c r="A698" s="39"/>
      <c r="B698" s="40"/>
      <c r="C698" s="41"/>
      <c r="D698" s="214" t="s">
        <v>146</v>
      </c>
      <c r="E698" s="41"/>
      <c r="F698" s="215" t="s">
        <v>1224</v>
      </c>
      <c r="G698" s="41"/>
      <c r="H698" s="41"/>
      <c r="I698" s="216"/>
      <c r="J698" s="41"/>
      <c r="K698" s="41"/>
      <c r="L698" s="45"/>
      <c r="M698" s="217"/>
      <c r="N698" s="218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146</v>
      </c>
      <c r="AU698" s="18" t="s">
        <v>144</v>
      </c>
    </row>
    <row r="699" s="13" customFormat="1">
      <c r="A699" s="13"/>
      <c r="B699" s="221"/>
      <c r="C699" s="222"/>
      <c r="D699" s="214" t="s">
        <v>150</v>
      </c>
      <c r="E699" s="223" t="s">
        <v>19</v>
      </c>
      <c r="F699" s="224" t="s">
        <v>318</v>
      </c>
      <c r="G699" s="222"/>
      <c r="H699" s="225">
        <v>10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1" t="s">
        <v>150</v>
      </c>
      <c r="AU699" s="231" t="s">
        <v>144</v>
      </c>
      <c r="AV699" s="13" t="s">
        <v>144</v>
      </c>
      <c r="AW699" s="13" t="s">
        <v>36</v>
      </c>
      <c r="AX699" s="13" t="s">
        <v>83</v>
      </c>
      <c r="AY699" s="231" t="s">
        <v>135</v>
      </c>
    </row>
    <row r="700" s="2" customFormat="1" ht="16.5" customHeight="1">
      <c r="A700" s="39"/>
      <c r="B700" s="40"/>
      <c r="C700" s="253" t="s">
        <v>1225</v>
      </c>
      <c r="D700" s="253" t="s">
        <v>284</v>
      </c>
      <c r="E700" s="254" t="s">
        <v>1226</v>
      </c>
      <c r="F700" s="255" t="s">
        <v>1227</v>
      </c>
      <c r="G700" s="256" t="s">
        <v>141</v>
      </c>
      <c r="H700" s="257">
        <v>10</v>
      </c>
      <c r="I700" s="258"/>
      <c r="J700" s="259">
        <f>ROUND(I700*H700,2)</f>
        <v>0</v>
      </c>
      <c r="K700" s="255" t="s">
        <v>19</v>
      </c>
      <c r="L700" s="260"/>
      <c r="M700" s="261" t="s">
        <v>19</v>
      </c>
      <c r="N700" s="262" t="s">
        <v>47</v>
      </c>
      <c r="O700" s="85"/>
      <c r="P700" s="210">
        <f>O700*H700</f>
        <v>0</v>
      </c>
      <c r="Q700" s="210">
        <v>0.016</v>
      </c>
      <c r="R700" s="210">
        <f>Q700*H700</f>
        <v>0.16</v>
      </c>
      <c r="S700" s="210">
        <v>0</v>
      </c>
      <c r="T700" s="211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2" t="s">
        <v>368</v>
      </c>
      <c r="AT700" s="212" t="s">
        <v>284</v>
      </c>
      <c r="AU700" s="212" t="s">
        <v>144</v>
      </c>
      <c r="AY700" s="18" t="s">
        <v>135</v>
      </c>
      <c r="BE700" s="213">
        <f>IF(N700="základní",J700,0)</f>
        <v>0</v>
      </c>
      <c r="BF700" s="213">
        <f>IF(N700="snížená",J700,0)</f>
        <v>0</v>
      </c>
      <c r="BG700" s="213">
        <f>IF(N700="zákl. přenesená",J700,0)</f>
        <v>0</v>
      </c>
      <c r="BH700" s="213">
        <f>IF(N700="sníž. přenesená",J700,0)</f>
        <v>0</v>
      </c>
      <c r="BI700" s="213">
        <f>IF(N700="nulová",J700,0)</f>
        <v>0</v>
      </c>
      <c r="BJ700" s="18" t="s">
        <v>144</v>
      </c>
      <c r="BK700" s="213">
        <f>ROUND(I700*H700,2)</f>
        <v>0</v>
      </c>
      <c r="BL700" s="18" t="s">
        <v>261</v>
      </c>
      <c r="BM700" s="212" t="s">
        <v>1228</v>
      </c>
    </row>
    <row r="701" s="2" customFormat="1">
      <c r="A701" s="39"/>
      <c r="B701" s="40"/>
      <c r="C701" s="41"/>
      <c r="D701" s="214" t="s">
        <v>146</v>
      </c>
      <c r="E701" s="41"/>
      <c r="F701" s="215" t="s">
        <v>1229</v>
      </c>
      <c r="G701" s="41"/>
      <c r="H701" s="41"/>
      <c r="I701" s="216"/>
      <c r="J701" s="41"/>
      <c r="K701" s="41"/>
      <c r="L701" s="45"/>
      <c r="M701" s="217"/>
      <c r="N701" s="218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146</v>
      </c>
      <c r="AU701" s="18" t="s">
        <v>144</v>
      </c>
    </row>
    <row r="702" s="2" customFormat="1" ht="16.5" customHeight="1">
      <c r="A702" s="39"/>
      <c r="B702" s="40"/>
      <c r="C702" s="201" t="s">
        <v>1230</v>
      </c>
      <c r="D702" s="201" t="s">
        <v>138</v>
      </c>
      <c r="E702" s="202" t="s">
        <v>1231</v>
      </c>
      <c r="F702" s="203" t="s">
        <v>1232</v>
      </c>
      <c r="G702" s="204" t="s">
        <v>141</v>
      </c>
      <c r="H702" s="205">
        <v>5</v>
      </c>
      <c r="I702" s="206"/>
      <c r="J702" s="207">
        <f>ROUND(I702*H702,2)</f>
        <v>0</v>
      </c>
      <c r="K702" s="203" t="s">
        <v>142</v>
      </c>
      <c r="L702" s="45"/>
      <c r="M702" s="208" t="s">
        <v>19</v>
      </c>
      <c r="N702" s="209" t="s">
        <v>47</v>
      </c>
      <c r="O702" s="85"/>
      <c r="P702" s="210">
        <f>O702*H702</f>
        <v>0</v>
      </c>
      <c r="Q702" s="210">
        <v>0</v>
      </c>
      <c r="R702" s="210">
        <f>Q702*H702</f>
        <v>0</v>
      </c>
      <c r="S702" s="210">
        <v>0</v>
      </c>
      <c r="T702" s="211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12" t="s">
        <v>261</v>
      </c>
      <c r="AT702" s="212" t="s">
        <v>138</v>
      </c>
      <c r="AU702" s="212" t="s">
        <v>144</v>
      </c>
      <c r="AY702" s="18" t="s">
        <v>135</v>
      </c>
      <c r="BE702" s="213">
        <f>IF(N702="základní",J702,0)</f>
        <v>0</v>
      </c>
      <c r="BF702" s="213">
        <f>IF(N702="snížená",J702,0)</f>
        <v>0</v>
      </c>
      <c r="BG702" s="213">
        <f>IF(N702="zákl. přenesená",J702,0)</f>
        <v>0</v>
      </c>
      <c r="BH702" s="213">
        <f>IF(N702="sníž. přenesená",J702,0)</f>
        <v>0</v>
      </c>
      <c r="BI702" s="213">
        <f>IF(N702="nulová",J702,0)</f>
        <v>0</v>
      </c>
      <c r="BJ702" s="18" t="s">
        <v>144</v>
      </c>
      <c r="BK702" s="213">
        <f>ROUND(I702*H702,2)</f>
        <v>0</v>
      </c>
      <c r="BL702" s="18" t="s">
        <v>261</v>
      </c>
      <c r="BM702" s="212" t="s">
        <v>1233</v>
      </c>
    </row>
    <row r="703" s="2" customFormat="1">
      <c r="A703" s="39"/>
      <c r="B703" s="40"/>
      <c r="C703" s="41"/>
      <c r="D703" s="214" t="s">
        <v>146</v>
      </c>
      <c r="E703" s="41"/>
      <c r="F703" s="215" t="s">
        <v>1234</v>
      </c>
      <c r="G703" s="41"/>
      <c r="H703" s="41"/>
      <c r="I703" s="216"/>
      <c r="J703" s="41"/>
      <c r="K703" s="41"/>
      <c r="L703" s="45"/>
      <c r="M703" s="217"/>
      <c r="N703" s="218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146</v>
      </c>
      <c r="AU703" s="18" t="s">
        <v>144</v>
      </c>
    </row>
    <row r="704" s="2" customFormat="1">
      <c r="A704" s="39"/>
      <c r="B704" s="40"/>
      <c r="C704" s="41"/>
      <c r="D704" s="219" t="s">
        <v>148</v>
      </c>
      <c r="E704" s="41"/>
      <c r="F704" s="220" t="s">
        <v>1235</v>
      </c>
      <c r="G704" s="41"/>
      <c r="H704" s="41"/>
      <c r="I704" s="216"/>
      <c r="J704" s="41"/>
      <c r="K704" s="41"/>
      <c r="L704" s="45"/>
      <c r="M704" s="217"/>
      <c r="N704" s="218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148</v>
      </c>
      <c r="AU704" s="18" t="s">
        <v>144</v>
      </c>
    </row>
    <row r="705" s="13" customFormat="1">
      <c r="A705" s="13"/>
      <c r="B705" s="221"/>
      <c r="C705" s="222"/>
      <c r="D705" s="214" t="s">
        <v>150</v>
      </c>
      <c r="E705" s="223" t="s">
        <v>19</v>
      </c>
      <c r="F705" s="224" t="s">
        <v>1236</v>
      </c>
      <c r="G705" s="222"/>
      <c r="H705" s="225">
        <v>5</v>
      </c>
      <c r="I705" s="226"/>
      <c r="J705" s="222"/>
      <c r="K705" s="222"/>
      <c r="L705" s="227"/>
      <c r="M705" s="228"/>
      <c r="N705" s="229"/>
      <c r="O705" s="229"/>
      <c r="P705" s="229"/>
      <c r="Q705" s="229"/>
      <c r="R705" s="229"/>
      <c r="S705" s="229"/>
      <c r="T705" s="23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1" t="s">
        <v>150</v>
      </c>
      <c r="AU705" s="231" t="s">
        <v>144</v>
      </c>
      <c r="AV705" s="13" t="s">
        <v>144</v>
      </c>
      <c r="AW705" s="13" t="s">
        <v>36</v>
      </c>
      <c r="AX705" s="13" t="s">
        <v>83</v>
      </c>
      <c r="AY705" s="231" t="s">
        <v>135</v>
      </c>
    </row>
    <row r="706" s="2" customFormat="1" ht="16.5" customHeight="1">
      <c r="A706" s="39"/>
      <c r="B706" s="40"/>
      <c r="C706" s="253" t="s">
        <v>1237</v>
      </c>
      <c r="D706" s="253" t="s">
        <v>284</v>
      </c>
      <c r="E706" s="254" t="s">
        <v>1238</v>
      </c>
      <c r="F706" s="255" t="s">
        <v>1239</v>
      </c>
      <c r="G706" s="256" t="s">
        <v>141</v>
      </c>
      <c r="H706" s="257">
        <v>5</v>
      </c>
      <c r="I706" s="258"/>
      <c r="J706" s="259">
        <f>ROUND(I706*H706,2)</f>
        <v>0</v>
      </c>
      <c r="K706" s="255" t="s">
        <v>142</v>
      </c>
      <c r="L706" s="260"/>
      <c r="M706" s="261" t="s">
        <v>19</v>
      </c>
      <c r="N706" s="262" t="s">
        <v>47</v>
      </c>
      <c r="O706" s="85"/>
      <c r="P706" s="210">
        <f>O706*H706</f>
        <v>0</v>
      </c>
      <c r="Q706" s="210">
        <v>0.065000000000000002</v>
      </c>
      <c r="R706" s="210">
        <f>Q706*H706</f>
        <v>0.32500000000000001</v>
      </c>
      <c r="S706" s="210">
        <v>0</v>
      </c>
      <c r="T706" s="21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12" t="s">
        <v>368</v>
      </c>
      <c r="AT706" s="212" t="s">
        <v>284</v>
      </c>
      <c r="AU706" s="212" t="s">
        <v>144</v>
      </c>
      <c r="AY706" s="18" t="s">
        <v>135</v>
      </c>
      <c r="BE706" s="213">
        <f>IF(N706="základní",J706,0)</f>
        <v>0</v>
      </c>
      <c r="BF706" s="213">
        <f>IF(N706="snížená",J706,0)</f>
        <v>0</v>
      </c>
      <c r="BG706" s="213">
        <f>IF(N706="zákl. přenesená",J706,0)</f>
        <v>0</v>
      </c>
      <c r="BH706" s="213">
        <f>IF(N706="sníž. přenesená",J706,0)</f>
        <v>0</v>
      </c>
      <c r="BI706" s="213">
        <f>IF(N706="nulová",J706,0)</f>
        <v>0</v>
      </c>
      <c r="BJ706" s="18" t="s">
        <v>144</v>
      </c>
      <c r="BK706" s="213">
        <f>ROUND(I706*H706,2)</f>
        <v>0</v>
      </c>
      <c r="BL706" s="18" t="s">
        <v>261</v>
      </c>
      <c r="BM706" s="212" t="s">
        <v>1240</v>
      </c>
    </row>
    <row r="707" s="2" customFormat="1">
      <c r="A707" s="39"/>
      <c r="B707" s="40"/>
      <c r="C707" s="41"/>
      <c r="D707" s="214" t="s">
        <v>146</v>
      </c>
      <c r="E707" s="41"/>
      <c r="F707" s="215" t="s">
        <v>1239</v>
      </c>
      <c r="G707" s="41"/>
      <c r="H707" s="41"/>
      <c r="I707" s="216"/>
      <c r="J707" s="41"/>
      <c r="K707" s="41"/>
      <c r="L707" s="45"/>
      <c r="M707" s="217"/>
      <c r="N707" s="218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146</v>
      </c>
      <c r="AU707" s="18" t="s">
        <v>144</v>
      </c>
    </row>
    <row r="708" s="2" customFormat="1">
      <c r="A708" s="39"/>
      <c r="B708" s="40"/>
      <c r="C708" s="41"/>
      <c r="D708" s="219" t="s">
        <v>148</v>
      </c>
      <c r="E708" s="41"/>
      <c r="F708" s="220" t="s">
        <v>1241</v>
      </c>
      <c r="G708" s="41"/>
      <c r="H708" s="41"/>
      <c r="I708" s="216"/>
      <c r="J708" s="41"/>
      <c r="K708" s="41"/>
      <c r="L708" s="45"/>
      <c r="M708" s="217"/>
      <c r="N708" s="218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148</v>
      </c>
      <c r="AU708" s="18" t="s">
        <v>144</v>
      </c>
    </row>
    <row r="709" s="2" customFormat="1" ht="16.5" customHeight="1">
      <c r="A709" s="39"/>
      <c r="B709" s="40"/>
      <c r="C709" s="201" t="s">
        <v>1242</v>
      </c>
      <c r="D709" s="201" t="s">
        <v>138</v>
      </c>
      <c r="E709" s="202" t="s">
        <v>1243</v>
      </c>
      <c r="F709" s="203" t="s">
        <v>1244</v>
      </c>
      <c r="G709" s="204" t="s">
        <v>141</v>
      </c>
      <c r="H709" s="205">
        <v>15</v>
      </c>
      <c r="I709" s="206"/>
      <c r="J709" s="207">
        <f>ROUND(I709*H709,2)</f>
        <v>0</v>
      </c>
      <c r="K709" s="203" t="s">
        <v>142</v>
      </c>
      <c r="L709" s="45"/>
      <c r="M709" s="208" t="s">
        <v>19</v>
      </c>
      <c r="N709" s="209" t="s">
        <v>47</v>
      </c>
      <c r="O709" s="85"/>
      <c r="P709" s="210">
        <f>O709*H709</f>
        <v>0</v>
      </c>
      <c r="Q709" s="210">
        <v>0</v>
      </c>
      <c r="R709" s="210">
        <f>Q709*H709</f>
        <v>0</v>
      </c>
      <c r="S709" s="210">
        <v>0.1104</v>
      </c>
      <c r="T709" s="211">
        <f>S709*H709</f>
        <v>1.6559999999999999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2" t="s">
        <v>261</v>
      </c>
      <c r="AT709" s="212" t="s">
        <v>138</v>
      </c>
      <c r="AU709" s="212" t="s">
        <v>144</v>
      </c>
      <c r="AY709" s="18" t="s">
        <v>135</v>
      </c>
      <c r="BE709" s="213">
        <f>IF(N709="základní",J709,0)</f>
        <v>0</v>
      </c>
      <c r="BF709" s="213">
        <f>IF(N709="snížená",J709,0)</f>
        <v>0</v>
      </c>
      <c r="BG709" s="213">
        <f>IF(N709="zákl. přenesená",J709,0)</f>
        <v>0</v>
      </c>
      <c r="BH709" s="213">
        <f>IF(N709="sníž. přenesená",J709,0)</f>
        <v>0</v>
      </c>
      <c r="BI709" s="213">
        <f>IF(N709="nulová",J709,0)</f>
        <v>0</v>
      </c>
      <c r="BJ709" s="18" t="s">
        <v>144</v>
      </c>
      <c r="BK709" s="213">
        <f>ROUND(I709*H709,2)</f>
        <v>0</v>
      </c>
      <c r="BL709" s="18" t="s">
        <v>261</v>
      </c>
      <c r="BM709" s="212" t="s">
        <v>1245</v>
      </c>
    </row>
    <row r="710" s="2" customFormat="1">
      <c r="A710" s="39"/>
      <c r="B710" s="40"/>
      <c r="C710" s="41"/>
      <c r="D710" s="214" t="s">
        <v>146</v>
      </c>
      <c r="E710" s="41"/>
      <c r="F710" s="215" t="s">
        <v>1246</v>
      </c>
      <c r="G710" s="41"/>
      <c r="H710" s="41"/>
      <c r="I710" s="216"/>
      <c r="J710" s="41"/>
      <c r="K710" s="41"/>
      <c r="L710" s="45"/>
      <c r="M710" s="217"/>
      <c r="N710" s="218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146</v>
      </c>
      <c r="AU710" s="18" t="s">
        <v>144</v>
      </c>
    </row>
    <row r="711" s="2" customFormat="1">
      <c r="A711" s="39"/>
      <c r="B711" s="40"/>
      <c r="C711" s="41"/>
      <c r="D711" s="219" t="s">
        <v>148</v>
      </c>
      <c r="E711" s="41"/>
      <c r="F711" s="220" t="s">
        <v>1247</v>
      </c>
      <c r="G711" s="41"/>
      <c r="H711" s="41"/>
      <c r="I711" s="216"/>
      <c r="J711" s="41"/>
      <c r="K711" s="41"/>
      <c r="L711" s="45"/>
      <c r="M711" s="217"/>
      <c r="N711" s="218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148</v>
      </c>
      <c r="AU711" s="18" t="s">
        <v>144</v>
      </c>
    </row>
    <row r="712" s="13" customFormat="1">
      <c r="A712" s="13"/>
      <c r="B712" s="221"/>
      <c r="C712" s="222"/>
      <c r="D712" s="214" t="s">
        <v>150</v>
      </c>
      <c r="E712" s="223" t="s">
        <v>19</v>
      </c>
      <c r="F712" s="224" t="s">
        <v>151</v>
      </c>
      <c r="G712" s="222"/>
      <c r="H712" s="225">
        <v>15</v>
      </c>
      <c r="I712" s="226"/>
      <c r="J712" s="222"/>
      <c r="K712" s="222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150</v>
      </c>
      <c r="AU712" s="231" t="s">
        <v>144</v>
      </c>
      <c r="AV712" s="13" t="s">
        <v>144</v>
      </c>
      <c r="AW712" s="13" t="s">
        <v>36</v>
      </c>
      <c r="AX712" s="13" t="s">
        <v>83</v>
      </c>
      <c r="AY712" s="231" t="s">
        <v>135</v>
      </c>
    </row>
    <row r="713" s="2" customFormat="1" ht="16.5" customHeight="1">
      <c r="A713" s="39"/>
      <c r="B713" s="40"/>
      <c r="C713" s="201" t="s">
        <v>1248</v>
      </c>
      <c r="D713" s="201" t="s">
        <v>138</v>
      </c>
      <c r="E713" s="202" t="s">
        <v>1249</v>
      </c>
      <c r="F713" s="203" t="s">
        <v>1250</v>
      </c>
      <c r="G713" s="204" t="s">
        <v>306</v>
      </c>
      <c r="H713" s="205">
        <v>1.6040000000000001</v>
      </c>
      <c r="I713" s="206"/>
      <c r="J713" s="207">
        <f>ROUND(I713*H713,2)</f>
        <v>0</v>
      </c>
      <c r="K713" s="203" t="s">
        <v>142</v>
      </c>
      <c r="L713" s="45"/>
      <c r="M713" s="208" t="s">
        <v>19</v>
      </c>
      <c r="N713" s="209" t="s">
        <v>47</v>
      </c>
      <c r="O713" s="85"/>
      <c r="P713" s="210">
        <f>O713*H713</f>
        <v>0</v>
      </c>
      <c r="Q713" s="210">
        <v>0</v>
      </c>
      <c r="R713" s="210">
        <f>Q713*H713</f>
        <v>0</v>
      </c>
      <c r="S713" s="210">
        <v>0</v>
      </c>
      <c r="T713" s="211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2" t="s">
        <v>261</v>
      </c>
      <c r="AT713" s="212" t="s">
        <v>138</v>
      </c>
      <c r="AU713" s="212" t="s">
        <v>144</v>
      </c>
      <c r="AY713" s="18" t="s">
        <v>135</v>
      </c>
      <c r="BE713" s="213">
        <f>IF(N713="základní",J713,0)</f>
        <v>0</v>
      </c>
      <c r="BF713" s="213">
        <f>IF(N713="snížená",J713,0)</f>
        <v>0</v>
      </c>
      <c r="BG713" s="213">
        <f>IF(N713="zákl. přenesená",J713,0)</f>
        <v>0</v>
      </c>
      <c r="BH713" s="213">
        <f>IF(N713="sníž. přenesená",J713,0)</f>
        <v>0</v>
      </c>
      <c r="BI713" s="213">
        <f>IF(N713="nulová",J713,0)</f>
        <v>0</v>
      </c>
      <c r="BJ713" s="18" t="s">
        <v>144</v>
      </c>
      <c r="BK713" s="213">
        <f>ROUND(I713*H713,2)</f>
        <v>0</v>
      </c>
      <c r="BL713" s="18" t="s">
        <v>261</v>
      </c>
      <c r="BM713" s="212" t="s">
        <v>1251</v>
      </c>
    </row>
    <row r="714" s="2" customFormat="1">
      <c r="A714" s="39"/>
      <c r="B714" s="40"/>
      <c r="C714" s="41"/>
      <c r="D714" s="214" t="s">
        <v>146</v>
      </c>
      <c r="E714" s="41"/>
      <c r="F714" s="215" t="s">
        <v>1252</v>
      </c>
      <c r="G714" s="41"/>
      <c r="H714" s="41"/>
      <c r="I714" s="216"/>
      <c r="J714" s="41"/>
      <c r="K714" s="41"/>
      <c r="L714" s="45"/>
      <c r="M714" s="217"/>
      <c r="N714" s="218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146</v>
      </c>
      <c r="AU714" s="18" t="s">
        <v>144</v>
      </c>
    </row>
    <row r="715" s="2" customFormat="1">
      <c r="A715" s="39"/>
      <c r="B715" s="40"/>
      <c r="C715" s="41"/>
      <c r="D715" s="219" t="s">
        <v>148</v>
      </c>
      <c r="E715" s="41"/>
      <c r="F715" s="220" t="s">
        <v>1253</v>
      </c>
      <c r="G715" s="41"/>
      <c r="H715" s="41"/>
      <c r="I715" s="216"/>
      <c r="J715" s="41"/>
      <c r="K715" s="41"/>
      <c r="L715" s="45"/>
      <c r="M715" s="217"/>
      <c r="N715" s="218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148</v>
      </c>
      <c r="AU715" s="18" t="s">
        <v>144</v>
      </c>
    </row>
    <row r="716" s="12" customFormat="1" ht="22.8" customHeight="1">
      <c r="A716" s="12"/>
      <c r="B716" s="185"/>
      <c r="C716" s="186"/>
      <c r="D716" s="187" t="s">
        <v>74</v>
      </c>
      <c r="E716" s="199" t="s">
        <v>1254</v>
      </c>
      <c r="F716" s="199" t="s">
        <v>1255</v>
      </c>
      <c r="G716" s="186"/>
      <c r="H716" s="186"/>
      <c r="I716" s="189"/>
      <c r="J716" s="200">
        <f>BK716</f>
        <v>0</v>
      </c>
      <c r="K716" s="186"/>
      <c r="L716" s="191"/>
      <c r="M716" s="192"/>
      <c r="N716" s="193"/>
      <c r="O716" s="193"/>
      <c r="P716" s="194">
        <f>SUM(P717:P728)</f>
        <v>0</v>
      </c>
      <c r="Q716" s="193"/>
      <c r="R716" s="194">
        <f>SUM(R717:R728)</f>
        <v>0.0068500000000000002</v>
      </c>
      <c r="S716" s="193"/>
      <c r="T716" s="195">
        <f>SUM(T717:T728)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196" t="s">
        <v>144</v>
      </c>
      <c r="AT716" s="197" t="s">
        <v>74</v>
      </c>
      <c r="AU716" s="197" t="s">
        <v>83</v>
      </c>
      <c r="AY716" s="196" t="s">
        <v>135</v>
      </c>
      <c r="BK716" s="198">
        <f>SUM(BK717:BK728)</f>
        <v>0</v>
      </c>
    </row>
    <row r="717" s="2" customFormat="1" ht="16.5" customHeight="1">
      <c r="A717" s="39"/>
      <c r="B717" s="40"/>
      <c r="C717" s="201" t="s">
        <v>1256</v>
      </c>
      <c r="D717" s="201" t="s">
        <v>138</v>
      </c>
      <c r="E717" s="202" t="s">
        <v>1257</v>
      </c>
      <c r="F717" s="203" t="s">
        <v>1258</v>
      </c>
      <c r="G717" s="204" t="s">
        <v>141</v>
      </c>
      <c r="H717" s="205">
        <v>5</v>
      </c>
      <c r="I717" s="206"/>
      <c r="J717" s="207">
        <f>ROUND(I717*H717,2)</f>
        <v>0</v>
      </c>
      <c r="K717" s="203" t="s">
        <v>142</v>
      </c>
      <c r="L717" s="45"/>
      <c r="M717" s="208" t="s">
        <v>19</v>
      </c>
      <c r="N717" s="209" t="s">
        <v>47</v>
      </c>
      <c r="O717" s="85"/>
      <c r="P717" s="210">
        <f>O717*H717</f>
        <v>0</v>
      </c>
      <c r="Q717" s="210">
        <v>0</v>
      </c>
      <c r="R717" s="210">
        <f>Q717*H717</f>
        <v>0</v>
      </c>
      <c r="S717" s="210">
        <v>0</v>
      </c>
      <c r="T717" s="211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12" t="s">
        <v>261</v>
      </c>
      <c r="AT717" s="212" t="s">
        <v>138</v>
      </c>
      <c r="AU717" s="212" t="s">
        <v>144</v>
      </c>
      <c r="AY717" s="18" t="s">
        <v>135</v>
      </c>
      <c r="BE717" s="213">
        <f>IF(N717="základní",J717,0)</f>
        <v>0</v>
      </c>
      <c r="BF717" s="213">
        <f>IF(N717="snížená",J717,0)</f>
        <v>0</v>
      </c>
      <c r="BG717" s="213">
        <f>IF(N717="zákl. přenesená",J717,0)</f>
        <v>0</v>
      </c>
      <c r="BH717" s="213">
        <f>IF(N717="sníž. přenesená",J717,0)</f>
        <v>0</v>
      </c>
      <c r="BI717" s="213">
        <f>IF(N717="nulová",J717,0)</f>
        <v>0</v>
      </c>
      <c r="BJ717" s="18" t="s">
        <v>144</v>
      </c>
      <c r="BK717" s="213">
        <f>ROUND(I717*H717,2)</f>
        <v>0</v>
      </c>
      <c r="BL717" s="18" t="s">
        <v>261</v>
      </c>
      <c r="BM717" s="212" t="s">
        <v>1259</v>
      </c>
    </row>
    <row r="718" s="2" customFormat="1">
      <c r="A718" s="39"/>
      <c r="B718" s="40"/>
      <c r="C718" s="41"/>
      <c r="D718" s="214" t="s">
        <v>146</v>
      </c>
      <c r="E718" s="41"/>
      <c r="F718" s="215" t="s">
        <v>1260</v>
      </c>
      <c r="G718" s="41"/>
      <c r="H718" s="41"/>
      <c r="I718" s="216"/>
      <c r="J718" s="41"/>
      <c r="K718" s="41"/>
      <c r="L718" s="45"/>
      <c r="M718" s="217"/>
      <c r="N718" s="218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146</v>
      </c>
      <c r="AU718" s="18" t="s">
        <v>144</v>
      </c>
    </row>
    <row r="719" s="2" customFormat="1">
      <c r="A719" s="39"/>
      <c r="B719" s="40"/>
      <c r="C719" s="41"/>
      <c r="D719" s="219" t="s">
        <v>148</v>
      </c>
      <c r="E719" s="41"/>
      <c r="F719" s="220" t="s">
        <v>1261</v>
      </c>
      <c r="G719" s="41"/>
      <c r="H719" s="41"/>
      <c r="I719" s="216"/>
      <c r="J719" s="41"/>
      <c r="K719" s="41"/>
      <c r="L719" s="45"/>
      <c r="M719" s="217"/>
      <c r="N719" s="218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148</v>
      </c>
      <c r="AU719" s="18" t="s">
        <v>144</v>
      </c>
    </row>
    <row r="720" s="13" customFormat="1">
      <c r="A720" s="13"/>
      <c r="B720" s="221"/>
      <c r="C720" s="222"/>
      <c r="D720" s="214" t="s">
        <v>150</v>
      </c>
      <c r="E720" s="223" t="s">
        <v>19</v>
      </c>
      <c r="F720" s="224" t="s">
        <v>1236</v>
      </c>
      <c r="G720" s="222"/>
      <c r="H720" s="225">
        <v>5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1" t="s">
        <v>150</v>
      </c>
      <c r="AU720" s="231" t="s">
        <v>144</v>
      </c>
      <c r="AV720" s="13" t="s">
        <v>144</v>
      </c>
      <c r="AW720" s="13" t="s">
        <v>36</v>
      </c>
      <c r="AX720" s="13" t="s">
        <v>83</v>
      </c>
      <c r="AY720" s="231" t="s">
        <v>135</v>
      </c>
    </row>
    <row r="721" s="2" customFormat="1" ht="16.5" customHeight="1">
      <c r="A721" s="39"/>
      <c r="B721" s="40"/>
      <c r="C721" s="253" t="s">
        <v>1262</v>
      </c>
      <c r="D721" s="253" t="s">
        <v>284</v>
      </c>
      <c r="E721" s="254" t="s">
        <v>1263</v>
      </c>
      <c r="F721" s="255" t="s">
        <v>1264</v>
      </c>
      <c r="G721" s="256" t="s">
        <v>141</v>
      </c>
      <c r="H721" s="257">
        <v>5</v>
      </c>
      <c r="I721" s="258"/>
      <c r="J721" s="259">
        <f>ROUND(I721*H721,2)</f>
        <v>0</v>
      </c>
      <c r="K721" s="255" t="s">
        <v>19</v>
      </c>
      <c r="L721" s="260"/>
      <c r="M721" s="261" t="s">
        <v>19</v>
      </c>
      <c r="N721" s="262" t="s">
        <v>47</v>
      </c>
      <c r="O721" s="85"/>
      <c r="P721" s="210">
        <f>O721*H721</f>
        <v>0</v>
      </c>
      <c r="Q721" s="210">
        <v>0.00109</v>
      </c>
      <c r="R721" s="210">
        <f>Q721*H721</f>
        <v>0.00545</v>
      </c>
      <c r="S721" s="210">
        <v>0</v>
      </c>
      <c r="T721" s="211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2" t="s">
        <v>368</v>
      </c>
      <c r="AT721" s="212" t="s">
        <v>284</v>
      </c>
      <c r="AU721" s="212" t="s">
        <v>144</v>
      </c>
      <c r="AY721" s="18" t="s">
        <v>135</v>
      </c>
      <c r="BE721" s="213">
        <f>IF(N721="základní",J721,0)</f>
        <v>0</v>
      </c>
      <c r="BF721" s="213">
        <f>IF(N721="snížená",J721,0)</f>
        <v>0</v>
      </c>
      <c r="BG721" s="213">
        <f>IF(N721="zákl. přenesená",J721,0)</f>
        <v>0</v>
      </c>
      <c r="BH721" s="213">
        <f>IF(N721="sníž. přenesená",J721,0)</f>
        <v>0</v>
      </c>
      <c r="BI721" s="213">
        <f>IF(N721="nulová",J721,0)</f>
        <v>0</v>
      </c>
      <c r="BJ721" s="18" t="s">
        <v>144</v>
      </c>
      <c r="BK721" s="213">
        <f>ROUND(I721*H721,2)</f>
        <v>0</v>
      </c>
      <c r="BL721" s="18" t="s">
        <v>261</v>
      </c>
      <c r="BM721" s="212" t="s">
        <v>1265</v>
      </c>
    </row>
    <row r="722" s="2" customFormat="1">
      <c r="A722" s="39"/>
      <c r="B722" s="40"/>
      <c r="C722" s="41"/>
      <c r="D722" s="214" t="s">
        <v>146</v>
      </c>
      <c r="E722" s="41"/>
      <c r="F722" s="215" t="s">
        <v>1266</v>
      </c>
      <c r="G722" s="41"/>
      <c r="H722" s="41"/>
      <c r="I722" s="216"/>
      <c r="J722" s="41"/>
      <c r="K722" s="41"/>
      <c r="L722" s="45"/>
      <c r="M722" s="217"/>
      <c r="N722" s="218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146</v>
      </c>
      <c r="AU722" s="18" t="s">
        <v>144</v>
      </c>
    </row>
    <row r="723" s="2" customFormat="1" ht="16.5" customHeight="1">
      <c r="A723" s="39"/>
      <c r="B723" s="40"/>
      <c r="C723" s="201" t="s">
        <v>1267</v>
      </c>
      <c r="D723" s="201" t="s">
        <v>138</v>
      </c>
      <c r="E723" s="202" t="s">
        <v>1268</v>
      </c>
      <c r="F723" s="203" t="s">
        <v>1269</v>
      </c>
      <c r="G723" s="204" t="s">
        <v>141</v>
      </c>
      <c r="H723" s="205">
        <v>20</v>
      </c>
      <c r="I723" s="206"/>
      <c r="J723" s="207">
        <f>ROUND(I723*H723,2)</f>
        <v>0</v>
      </c>
      <c r="K723" s="203" t="s">
        <v>19</v>
      </c>
      <c r="L723" s="45"/>
      <c r="M723" s="208" t="s">
        <v>19</v>
      </c>
      <c r="N723" s="209" t="s">
        <v>47</v>
      </c>
      <c r="O723" s="85"/>
      <c r="P723" s="210">
        <f>O723*H723</f>
        <v>0</v>
      </c>
      <c r="Q723" s="210">
        <v>6.9999999999999994E-05</v>
      </c>
      <c r="R723" s="210">
        <f>Q723*H723</f>
        <v>0.0013999999999999998</v>
      </c>
      <c r="S723" s="210">
        <v>0</v>
      </c>
      <c r="T723" s="211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2" t="s">
        <v>261</v>
      </c>
      <c r="AT723" s="212" t="s">
        <v>138</v>
      </c>
      <c r="AU723" s="212" t="s">
        <v>144</v>
      </c>
      <c r="AY723" s="18" t="s">
        <v>135</v>
      </c>
      <c r="BE723" s="213">
        <f>IF(N723="základní",J723,0)</f>
        <v>0</v>
      </c>
      <c r="BF723" s="213">
        <f>IF(N723="snížená",J723,0)</f>
        <v>0</v>
      </c>
      <c r="BG723" s="213">
        <f>IF(N723="zákl. přenesená",J723,0)</f>
        <v>0</v>
      </c>
      <c r="BH723" s="213">
        <f>IF(N723="sníž. přenesená",J723,0)</f>
        <v>0</v>
      </c>
      <c r="BI723" s="213">
        <f>IF(N723="nulová",J723,0)</f>
        <v>0</v>
      </c>
      <c r="BJ723" s="18" t="s">
        <v>144</v>
      </c>
      <c r="BK723" s="213">
        <f>ROUND(I723*H723,2)</f>
        <v>0</v>
      </c>
      <c r="BL723" s="18" t="s">
        <v>261</v>
      </c>
      <c r="BM723" s="212" t="s">
        <v>1270</v>
      </c>
    </row>
    <row r="724" s="2" customFormat="1">
      <c r="A724" s="39"/>
      <c r="B724" s="40"/>
      <c r="C724" s="41"/>
      <c r="D724" s="214" t="s">
        <v>146</v>
      </c>
      <c r="E724" s="41"/>
      <c r="F724" s="215" t="s">
        <v>1271</v>
      </c>
      <c r="G724" s="41"/>
      <c r="H724" s="41"/>
      <c r="I724" s="216"/>
      <c r="J724" s="41"/>
      <c r="K724" s="41"/>
      <c r="L724" s="45"/>
      <c r="M724" s="217"/>
      <c r="N724" s="218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146</v>
      </c>
      <c r="AU724" s="18" t="s">
        <v>144</v>
      </c>
    </row>
    <row r="725" s="13" customFormat="1">
      <c r="A725" s="13"/>
      <c r="B725" s="221"/>
      <c r="C725" s="222"/>
      <c r="D725" s="214" t="s">
        <v>150</v>
      </c>
      <c r="E725" s="223" t="s">
        <v>19</v>
      </c>
      <c r="F725" s="224" t="s">
        <v>1272</v>
      </c>
      <c r="G725" s="222"/>
      <c r="H725" s="225">
        <v>20</v>
      </c>
      <c r="I725" s="226"/>
      <c r="J725" s="222"/>
      <c r="K725" s="222"/>
      <c r="L725" s="227"/>
      <c r="M725" s="228"/>
      <c r="N725" s="229"/>
      <c r="O725" s="229"/>
      <c r="P725" s="229"/>
      <c r="Q725" s="229"/>
      <c r="R725" s="229"/>
      <c r="S725" s="229"/>
      <c r="T725" s="23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1" t="s">
        <v>150</v>
      </c>
      <c r="AU725" s="231" t="s">
        <v>144</v>
      </c>
      <c r="AV725" s="13" t="s">
        <v>144</v>
      </c>
      <c r="AW725" s="13" t="s">
        <v>36</v>
      </c>
      <c r="AX725" s="13" t="s">
        <v>83</v>
      </c>
      <c r="AY725" s="231" t="s">
        <v>135</v>
      </c>
    </row>
    <row r="726" s="2" customFormat="1" ht="16.5" customHeight="1">
      <c r="A726" s="39"/>
      <c r="B726" s="40"/>
      <c r="C726" s="201" t="s">
        <v>1273</v>
      </c>
      <c r="D726" s="201" t="s">
        <v>138</v>
      </c>
      <c r="E726" s="202" t="s">
        <v>1274</v>
      </c>
      <c r="F726" s="203" t="s">
        <v>1275</v>
      </c>
      <c r="G726" s="204" t="s">
        <v>306</v>
      </c>
      <c r="H726" s="205">
        <v>0.0070000000000000001</v>
      </c>
      <c r="I726" s="206"/>
      <c r="J726" s="207">
        <f>ROUND(I726*H726,2)</f>
        <v>0</v>
      </c>
      <c r="K726" s="203" t="s">
        <v>142</v>
      </c>
      <c r="L726" s="45"/>
      <c r="M726" s="208" t="s">
        <v>19</v>
      </c>
      <c r="N726" s="209" t="s">
        <v>47</v>
      </c>
      <c r="O726" s="85"/>
      <c r="P726" s="210">
        <f>O726*H726</f>
        <v>0</v>
      </c>
      <c r="Q726" s="210">
        <v>0</v>
      </c>
      <c r="R726" s="210">
        <f>Q726*H726</f>
        <v>0</v>
      </c>
      <c r="S726" s="210">
        <v>0</v>
      </c>
      <c r="T726" s="21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12" t="s">
        <v>261</v>
      </c>
      <c r="AT726" s="212" t="s">
        <v>138</v>
      </c>
      <c r="AU726" s="212" t="s">
        <v>144</v>
      </c>
      <c r="AY726" s="18" t="s">
        <v>135</v>
      </c>
      <c r="BE726" s="213">
        <f>IF(N726="základní",J726,0)</f>
        <v>0</v>
      </c>
      <c r="BF726" s="213">
        <f>IF(N726="snížená",J726,0)</f>
        <v>0</v>
      </c>
      <c r="BG726" s="213">
        <f>IF(N726="zákl. přenesená",J726,0)</f>
        <v>0</v>
      </c>
      <c r="BH726" s="213">
        <f>IF(N726="sníž. přenesená",J726,0)</f>
        <v>0</v>
      </c>
      <c r="BI726" s="213">
        <f>IF(N726="nulová",J726,0)</f>
        <v>0</v>
      </c>
      <c r="BJ726" s="18" t="s">
        <v>144</v>
      </c>
      <c r="BK726" s="213">
        <f>ROUND(I726*H726,2)</f>
        <v>0</v>
      </c>
      <c r="BL726" s="18" t="s">
        <v>261</v>
      </c>
      <c r="BM726" s="212" t="s">
        <v>1276</v>
      </c>
    </row>
    <row r="727" s="2" customFormat="1">
      <c r="A727" s="39"/>
      <c r="B727" s="40"/>
      <c r="C727" s="41"/>
      <c r="D727" s="214" t="s">
        <v>146</v>
      </c>
      <c r="E727" s="41"/>
      <c r="F727" s="215" t="s">
        <v>1277</v>
      </c>
      <c r="G727" s="41"/>
      <c r="H727" s="41"/>
      <c r="I727" s="216"/>
      <c r="J727" s="41"/>
      <c r="K727" s="41"/>
      <c r="L727" s="45"/>
      <c r="M727" s="217"/>
      <c r="N727" s="218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146</v>
      </c>
      <c r="AU727" s="18" t="s">
        <v>144</v>
      </c>
    </row>
    <row r="728" s="2" customFormat="1">
      <c r="A728" s="39"/>
      <c r="B728" s="40"/>
      <c r="C728" s="41"/>
      <c r="D728" s="219" t="s">
        <v>148</v>
      </c>
      <c r="E728" s="41"/>
      <c r="F728" s="220" t="s">
        <v>1278</v>
      </c>
      <c r="G728" s="41"/>
      <c r="H728" s="41"/>
      <c r="I728" s="216"/>
      <c r="J728" s="41"/>
      <c r="K728" s="41"/>
      <c r="L728" s="45"/>
      <c r="M728" s="217"/>
      <c r="N728" s="218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148</v>
      </c>
      <c r="AU728" s="18" t="s">
        <v>144</v>
      </c>
    </row>
    <row r="729" s="12" customFormat="1" ht="22.8" customHeight="1">
      <c r="A729" s="12"/>
      <c r="B729" s="185"/>
      <c r="C729" s="186"/>
      <c r="D729" s="187" t="s">
        <v>74</v>
      </c>
      <c r="E729" s="199" t="s">
        <v>1279</v>
      </c>
      <c r="F729" s="199" t="s">
        <v>1280</v>
      </c>
      <c r="G729" s="186"/>
      <c r="H729" s="186"/>
      <c r="I729" s="189"/>
      <c r="J729" s="200">
        <f>BK729</f>
        <v>0</v>
      </c>
      <c r="K729" s="186"/>
      <c r="L729" s="191"/>
      <c r="M729" s="192"/>
      <c r="N729" s="193"/>
      <c r="O729" s="193"/>
      <c r="P729" s="194">
        <f>SUM(P730:P763)</f>
        <v>0</v>
      </c>
      <c r="Q729" s="193"/>
      <c r="R729" s="194">
        <f>SUM(R730:R763)</f>
        <v>0.75628479999999998</v>
      </c>
      <c r="S729" s="193"/>
      <c r="T729" s="195">
        <f>SUM(T730:T763)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196" t="s">
        <v>144</v>
      </c>
      <c r="AT729" s="197" t="s">
        <v>74</v>
      </c>
      <c r="AU729" s="197" t="s">
        <v>83</v>
      </c>
      <c r="AY729" s="196" t="s">
        <v>135</v>
      </c>
      <c r="BK729" s="198">
        <f>SUM(BK730:BK763)</f>
        <v>0</v>
      </c>
    </row>
    <row r="730" s="2" customFormat="1" ht="16.5" customHeight="1">
      <c r="A730" s="39"/>
      <c r="B730" s="40"/>
      <c r="C730" s="201" t="s">
        <v>1281</v>
      </c>
      <c r="D730" s="201" t="s">
        <v>138</v>
      </c>
      <c r="E730" s="202" t="s">
        <v>1282</v>
      </c>
      <c r="F730" s="203" t="s">
        <v>1283</v>
      </c>
      <c r="G730" s="204" t="s">
        <v>166</v>
      </c>
      <c r="H730" s="205">
        <v>34.25</v>
      </c>
      <c r="I730" s="206"/>
      <c r="J730" s="207">
        <f>ROUND(I730*H730,2)</f>
        <v>0</v>
      </c>
      <c r="K730" s="203" t="s">
        <v>142</v>
      </c>
      <c r="L730" s="45"/>
      <c r="M730" s="208" t="s">
        <v>19</v>
      </c>
      <c r="N730" s="209" t="s">
        <v>47</v>
      </c>
      <c r="O730" s="85"/>
      <c r="P730" s="210">
        <f>O730*H730</f>
        <v>0</v>
      </c>
      <c r="Q730" s="210">
        <v>0.00029999999999999997</v>
      </c>
      <c r="R730" s="210">
        <f>Q730*H730</f>
        <v>0.010274999999999999</v>
      </c>
      <c r="S730" s="210">
        <v>0</v>
      </c>
      <c r="T730" s="211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12" t="s">
        <v>261</v>
      </c>
      <c r="AT730" s="212" t="s">
        <v>138</v>
      </c>
      <c r="AU730" s="212" t="s">
        <v>144</v>
      </c>
      <c r="AY730" s="18" t="s">
        <v>135</v>
      </c>
      <c r="BE730" s="213">
        <f>IF(N730="základní",J730,0)</f>
        <v>0</v>
      </c>
      <c r="BF730" s="213">
        <f>IF(N730="snížená",J730,0)</f>
        <v>0</v>
      </c>
      <c r="BG730" s="213">
        <f>IF(N730="zákl. přenesená",J730,0)</f>
        <v>0</v>
      </c>
      <c r="BH730" s="213">
        <f>IF(N730="sníž. přenesená",J730,0)</f>
        <v>0</v>
      </c>
      <c r="BI730" s="213">
        <f>IF(N730="nulová",J730,0)</f>
        <v>0</v>
      </c>
      <c r="BJ730" s="18" t="s">
        <v>144</v>
      </c>
      <c r="BK730" s="213">
        <f>ROUND(I730*H730,2)</f>
        <v>0</v>
      </c>
      <c r="BL730" s="18" t="s">
        <v>261</v>
      </c>
      <c r="BM730" s="212" t="s">
        <v>1284</v>
      </c>
    </row>
    <row r="731" s="2" customFormat="1">
      <c r="A731" s="39"/>
      <c r="B731" s="40"/>
      <c r="C731" s="41"/>
      <c r="D731" s="214" t="s">
        <v>146</v>
      </c>
      <c r="E731" s="41"/>
      <c r="F731" s="215" t="s">
        <v>1285</v>
      </c>
      <c r="G731" s="41"/>
      <c r="H731" s="41"/>
      <c r="I731" s="216"/>
      <c r="J731" s="41"/>
      <c r="K731" s="41"/>
      <c r="L731" s="45"/>
      <c r="M731" s="217"/>
      <c r="N731" s="218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146</v>
      </c>
      <c r="AU731" s="18" t="s">
        <v>144</v>
      </c>
    </row>
    <row r="732" s="2" customFormat="1">
      <c r="A732" s="39"/>
      <c r="B732" s="40"/>
      <c r="C732" s="41"/>
      <c r="D732" s="219" t="s">
        <v>148</v>
      </c>
      <c r="E732" s="41"/>
      <c r="F732" s="220" t="s">
        <v>1286</v>
      </c>
      <c r="G732" s="41"/>
      <c r="H732" s="41"/>
      <c r="I732" s="216"/>
      <c r="J732" s="41"/>
      <c r="K732" s="41"/>
      <c r="L732" s="45"/>
      <c r="M732" s="217"/>
      <c r="N732" s="218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148</v>
      </c>
      <c r="AU732" s="18" t="s">
        <v>144</v>
      </c>
    </row>
    <row r="733" s="13" customFormat="1">
      <c r="A733" s="13"/>
      <c r="B733" s="221"/>
      <c r="C733" s="222"/>
      <c r="D733" s="214" t="s">
        <v>150</v>
      </c>
      <c r="E733" s="223" t="s">
        <v>19</v>
      </c>
      <c r="F733" s="224" t="s">
        <v>476</v>
      </c>
      <c r="G733" s="222"/>
      <c r="H733" s="225">
        <v>34.25</v>
      </c>
      <c r="I733" s="226"/>
      <c r="J733" s="222"/>
      <c r="K733" s="222"/>
      <c r="L733" s="227"/>
      <c r="M733" s="228"/>
      <c r="N733" s="229"/>
      <c r="O733" s="229"/>
      <c r="P733" s="229"/>
      <c r="Q733" s="229"/>
      <c r="R733" s="229"/>
      <c r="S733" s="229"/>
      <c r="T733" s="23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1" t="s">
        <v>150</v>
      </c>
      <c r="AU733" s="231" t="s">
        <v>144</v>
      </c>
      <c r="AV733" s="13" t="s">
        <v>144</v>
      </c>
      <c r="AW733" s="13" t="s">
        <v>36</v>
      </c>
      <c r="AX733" s="13" t="s">
        <v>83</v>
      </c>
      <c r="AY733" s="231" t="s">
        <v>135</v>
      </c>
    </row>
    <row r="734" s="2" customFormat="1" ht="24.15" customHeight="1">
      <c r="A734" s="39"/>
      <c r="B734" s="40"/>
      <c r="C734" s="201" t="s">
        <v>1287</v>
      </c>
      <c r="D734" s="201" t="s">
        <v>138</v>
      </c>
      <c r="E734" s="202" t="s">
        <v>1288</v>
      </c>
      <c r="F734" s="203" t="s">
        <v>1289</v>
      </c>
      <c r="G734" s="204" t="s">
        <v>166</v>
      </c>
      <c r="H734" s="205">
        <v>34.25</v>
      </c>
      <c r="I734" s="206"/>
      <c r="J734" s="207">
        <f>ROUND(I734*H734,2)</f>
        <v>0</v>
      </c>
      <c r="K734" s="203" t="s">
        <v>142</v>
      </c>
      <c r="L734" s="45"/>
      <c r="M734" s="208" t="s">
        <v>19</v>
      </c>
      <c r="N734" s="209" t="s">
        <v>47</v>
      </c>
      <c r="O734" s="85"/>
      <c r="P734" s="210">
        <f>O734*H734</f>
        <v>0</v>
      </c>
      <c r="Q734" s="210">
        <v>0.0059100000000000003</v>
      </c>
      <c r="R734" s="210">
        <f>Q734*H734</f>
        <v>0.2024175</v>
      </c>
      <c r="S734" s="210">
        <v>0</v>
      </c>
      <c r="T734" s="211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2" t="s">
        <v>261</v>
      </c>
      <c r="AT734" s="212" t="s">
        <v>138</v>
      </c>
      <c r="AU734" s="212" t="s">
        <v>144</v>
      </c>
      <c r="AY734" s="18" t="s">
        <v>135</v>
      </c>
      <c r="BE734" s="213">
        <f>IF(N734="základní",J734,0)</f>
        <v>0</v>
      </c>
      <c r="BF734" s="213">
        <f>IF(N734="snížená",J734,0)</f>
        <v>0</v>
      </c>
      <c r="BG734" s="213">
        <f>IF(N734="zákl. přenesená",J734,0)</f>
        <v>0</v>
      </c>
      <c r="BH734" s="213">
        <f>IF(N734="sníž. přenesená",J734,0)</f>
        <v>0</v>
      </c>
      <c r="BI734" s="213">
        <f>IF(N734="nulová",J734,0)</f>
        <v>0</v>
      </c>
      <c r="BJ734" s="18" t="s">
        <v>144</v>
      </c>
      <c r="BK734" s="213">
        <f>ROUND(I734*H734,2)</f>
        <v>0</v>
      </c>
      <c r="BL734" s="18" t="s">
        <v>261</v>
      </c>
      <c r="BM734" s="212" t="s">
        <v>1290</v>
      </c>
    </row>
    <row r="735" s="2" customFormat="1">
      <c r="A735" s="39"/>
      <c r="B735" s="40"/>
      <c r="C735" s="41"/>
      <c r="D735" s="214" t="s">
        <v>146</v>
      </c>
      <c r="E735" s="41"/>
      <c r="F735" s="215" t="s">
        <v>1291</v>
      </c>
      <c r="G735" s="41"/>
      <c r="H735" s="41"/>
      <c r="I735" s="216"/>
      <c r="J735" s="41"/>
      <c r="K735" s="41"/>
      <c r="L735" s="45"/>
      <c r="M735" s="217"/>
      <c r="N735" s="218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146</v>
      </c>
      <c r="AU735" s="18" t="s">
        <v>144</v>
      </c>
    </row>
    <row r="736" s="2" customFormat="1">
      <c r="A736" s="39"/>
      <c r="B736" s="40"/>
      <c r="C736" s="41"/>
      <c r="D736" s="219" t="s">
        <v>148</v>
      </c>
      <c r="E736" s="41"/>
      <c r="F736" s="220" t="s">
        <v>1292</v>
      </c>
      <c r="G736" s="41"/>
      <c r="H736" s="41"/>
      <c r="I736" s="216"/>
      <c r="J736" s="41"/>
      <c r="K736" s="41"/>
      <c r="L736" s="45"/>
      <c r="M736" s="217"/>
      <c r="N736" s="218"/>
      <c r="O736" s="85"/>
      <c r="P736" s="85"/>
      <c r="Q736" s="85"/>
      <c r="R736" s="85"/>
      <c r="S736" s="85"/>
      <c r="T736" s="86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148</v>
      </c>
      <c r="AU736" s="18" t="s">
        <v>144</v>
      </c>
    </row>
    <row r="737" s="14" customFormat="1">
      <c r="A737" s="14"/>
      <c r="B737" s="232"/>
      <c r="C737" s="233"/>
      <c r="D737" s="214" t="s">
        <v>150</v>
      </c>
      <c r="E737" s="234" t="s">
        <v>19</v>
      </c>
      <c r="F737" s="235" t="s">
        <v>1293</v>
      </c>
      <c r="G737" s="233"/>
      <c r="H737" s="234" t="s">
        <v>19</v>
      </c>
      <c r="I737" s="236"/>
      <c r="J737" s="233"/>
      <c r="K737" s="233"/>
      <c r="L737" s="237"/>
      <c r="M737" s="238"/>
      <c r="N737" s="239"/>
      <c r="O737" s="239"/>
      <c r="P737" s="239"/>
      <c r="Q737" s="239"/>
      <c r="R737" s="239"/>
      <c r="S737" s="239"/>
      <c r="T737" s="24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1" t="s">
        <v>150</v>
      </c>
      <c r="AU737" s="241" t="s">
        <v>144</v>
      </c>
      <c r="AV737" s="14" t="s">
        <v>83</v>
      </c>
      <c r="AW737" s="14" t="s">
        <v>36</v>
      </c>
      <c r="AX737" s="14" t="s">
        <v>75</v>
      </c>
      <c r="AY737" s="241" t="s">
        <v>135</v>
      </c>
    </row>
    <row r="738" s="13" customFormat="1">
      <c r="A738" s="13"/>
      <c r="B738" s="221"/>
      <c r="C738" s="222"/>
      <c r="D738" s="214" t="s">
        <v>150</v>
      </c>
      <c r="E738" s="223" t="s">
        <v>19</v>
      </c>
      <c r="F738" s="224" t="s">
        <v>476</v>
      </c>
      <c r="G738" s="222"/>
      <c r="H738" s="225">
        <v>34.25</v>
      </c>
      <c r="I738" s="226"/>
      <c r="J738" s="222"/>
      <c r="K738" s="222"/>
      <c r="L738" s="227"/>
      <c r="M738" s="228"/>
      <c r="N738" s="229"/>
      <c r="O738" s="229"/>
      <c r="P738" s="229"/>
      <c r="Q738" s="229"/>
      <c r="R738" s="229"/>
      <c r="S738" s="229"/>
      <c r="T738" s="23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1" t="s">
        <v>150</v>
      </c>
      <c r="AU738" s="231" t="s">
        <v>144</v>
      </c>
      <c r="AV738" s="13" t="s">
        <v>144</v>
      </c>
      <c r="AW738" s="13" t="s">
        <v>36</v>
      </c>
      <c r="AX738" s="13" t="s">
        <v>83</v>
      </c>
      <c r="AY738" s="231" t="s">
        <v>135</v>
      </c>
    </row>
    <row r="739" s="2" customFormat="1" ht="24.15" customHeight="1">
      <c r="A739" s="39"/>
      <c r="B739" s="40"/>
      <c r="C739" s="253" t="s">
        <v>1294</v>
      </c>
      <c r="D739" s="253" t="s">
        <v>284</v>
      </c>
      <c r="E739" s="254" t="s">
        <v>1295</v>
      </c>
      <c r="F739" s="255" t="s">
        <v>1296</v>
      </c>
      <c r="G739" s="256" t="s">
        <v>166</v>
      </c>
      <c r="H739" s="257">
        <v>37.674999999999997</v>
      </c>
      <c r="I739" s="258"/>
      <c r="J739" s="259">
        <f>ROUND(I739*H739,2)</f>
        <v>0</v>
      </c>
      <c r="K739" s="255" t="s">
        <v>142</v>
      </c>
      <c r="L739" s="260"/>
      <c r="M739" s="261" t="s">
        <v>19</v>
      </c>
      <c r="N739" s="262" t="s">
        <v>47</v>
      </c>
      <c r="O739" s="85"/>
      <c r="P739" s="210">
        <f>O739*H739</f>
        <v>0</v>
      </c>
      <c r="Q739" s="210">
        <v>0.0138</v>
      </c>
      <c r="R739" s="210">
        <f>Q739*H739</f>
        <v>0.5199149999999999</v>
      </c>
      <c r="S739" s="210">
        <v>0</v>
      </c>
      <c r="T739" s="211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2" t="s">
        <v>368</v>
      </c>
      <c r="AT739" s="212" t="s">
        <v>284</v>
      </c>
      <c r="AU739" s="212" t="s">
        <v>144</v>
      </c>
      <c r="AY739" s="18" t="s">
        <v>135</v>
      </c>
      <c r="BE739" s="213">
        <f>IF(N739="základní",J739,0)</f>
        <v>0</v>
      </c>
      <c r="BF739" s="213">
        <f>IF(N739="snížená",J739,0)</f>
        <v>0</v>
      </c>
      <c r="BG739" s="213">
        <f>IF(N739="zákl. přenesená",J739,0)</f>
        <v>0</v>
      </c>
      <c r="BH739" s="213">
        <f>IF(N739="sníž. přenesená",J739,0)</f>
        <v>0</v>
      </c>
      <c r="BI739" s="213">
        <f>IF(N739="nulová",J739,0)</f>
        <v>0</v>
      </c>
      <c r="BJ739" s="18" t="s">
        <v>144</v>
      </c>
      <c r="BK739" s="213">
        <f>ROUND(I739*H739,2)</f>
        <v>0</v>
      </c>
      <c r="BL739" s="18" t="s">
        <v>261</v>
      </c>
      <c r="BM739" s="212" t="s">
        <v>1297</v>
      </c>
    </row>
    <row r="740" s="2" customFormat="1">
      <c r="A740" s="39"/>
      <c r="B740" s="40"/>
      <c r="C740" s="41"/>
      <c r="D740" s="214" t="s">
        <v>146</v>
      </c>
      <c r="E740" s="41"/>
      <c r="F740" s="215" t="s">
        <v>1296</v>
      </c>
      <c r="G740" s="41"/>
      <c r="H740" s="41"/>
      <c r="I740" s="216"/>
      <c r="J740" s="41"/>
      <c r="K740" s="41"/>
      <c r="L740" s="45"/>
      <c r="M740" s="217"/>
      <c r="N740" s="218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146</v>
      </c>
      <c r="AU740" s="18" t="s">
        <v>144</v>
      </c>
    </row>
    <row r="741" s="2" customFormat="1">
      <c r="A741" s="39"/>
      <c r="B741" s="40"/>
      <c r="C741" s="41"/>
      <c r="D741" s="219" t="s">
        <v>148</v>
      </c>
      <c r="E741" s="41"/>
      <c r="F741" s="220" t="s">
        <v>1298</v>
      </c>
      <c r="G741" s="41"/>
      <c r="H741" s="41"/>
      <c r="I741" s="216"/>
      <c r="J741" s="41"/>
      <c r="K741" s="41"/>
      <c r="L741" s="45"/>
      <c r="M741" s="217"/>
      <c r="N741" s="218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148</v>
      </c>
      <c r="AU741" s="18" t="s">
        <v>144</v>
      </c>
    </row>
    <row r="742" s="13" customFormat="1">
      <c r="A742" s="13"/>
      <c r="B742" s="221"/>
      <c r="C742" s="222"/>
      <c r="D742" s="214" t="s">
        <v>150</v>
      </c>
      <c r="E742" s="222"/>
      <c r="F742" s="224" t="s">
        <v>1299</v>
      </c>
      <c r="G742" s="222"/>
      <c r="H742" s="225">
        <v>37.674999999999997</v>
      </c>
      <c r="I742" s="226"/>
      <c r="J742" s="222"/>
      <c r="K742" s="222"/>
      <c r="L742" s="227"/>
      <c r="M742" s="228"/>
      <c r="N742" s="229"/>
      <c r="O742" s="229"/>
      <c r="P742" s="229"/>
      <c r="Q742" s="229"/>
      <c r="R742" s="229"/>
      <c r="S742" s="229"/>
      <c r="T742" s="23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1" t="s">
        <v>150</v>
      </c>
      <c r="AU742" s="231" t="s">
        <v>144</v>
      </c>
      <c r="AV742" s="13" t="s">
        <v>144</v>
      </c>
      <c r="AW742" s="13" t="s">
        <v>4</v>
      </c>
      <c r="AX742" s="13" t="s">
        <v>83</v>
      </c>
      <c r="AY742" s="231" t="s">
        <v>135</v>
      </c>
    </row>
    <row r="743" s="2" customFormat="1" ht="16.5" customHeight="1">
      <c r="A743" s="39"/>
      <c r="B743" s="40"/>
      <c r="C743" s="201" t="s">
        <v>1300</v>
      </c>
      <c r="D743" s="201" t="s">
        <v>138</v>
      </c>
      <c r="E743" s="202" t="s">
        <v>1301</v>
      </c>
      <c r="F743" s="203" t="s">
        <v>1302</v>
      </c>
      <c r="G743" s="204" t="s">
        <v>166</v>
      </c>
      <c r="H743" s="205">
        <v>34.25</v>
      </c>
      <c r="I743" s="206"/>
      <c r="J743" s="207">
        <f>ROUND(I743*H743,2)</f>
        <v>0</v>
      </c>
      <c r="K743" s="203" t="s">
        <v>142</v>
      </c>
      <c r="L743" s="45"/>
      <c r="M743" s="208" t="s">
        <v>19</v>
      </c>
      <c r="N743" s="209" t="s">
        <v>47</v>
      </c>
      <c r="O743" s="85"/>
      <c r="P743" s="210">
        <f>O743*H743</f>
        <v>0</v>
      </c>
      <c r="Q743" s="210">
        <v>0</v>
      </c>
      <c r="R743" s="210">
        <f>Q743*H743</f>
        <v>0</v>
      </c>
      <c r="S743" s="210">
        <v>0</v>
      </c>
      <c r="T743" s="211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2" t="s">
        <v>261</v>
      </c>
      <c r="AT743" s="212" t="s">
        <v>138</v>
      </c>
      <c r="AU743" s="212" t="s">
        <v>144</v>
      </c>
      <c r="AY743" s="18" t="s">
        <v>135</v>
      </c>
      <c r="BE743" s="213">
        <f>IF(N743="základní",J743,0)</f>
        <v>0</v>
      </c>
      <c r="BF743" s="213">
        <f>IF(N743="snížená",J743,0)</f>
        <v>0</v>
      </c>
      <c r="BG743" s="213">
        <f>IF(N743="zákl. přenesená",J743,0)</f>
        <v>0</v>
      </c>
      <c r="BH743" s="213">
        <f>IF(N743="sníž. přenesená",J743,0)</f>
        <v>0</v>
      </c>
      <c r="BI743" s="213">
        <f>IF(N743="nulová",J743,0)</f>
        <v>0</v>
      </c>
      <c r="BJ743" s="18" t="s">
        <v>144</v>
      </c>
      <c r="BK743" s="213">
        <f>ROUND(I743*H743,2)</f>
        <v>0</v>
      </c>
      <c r="BL743" s="18" t="s">
        <v>261</v>
      </c>
      <c r="BM743" s="212" t="s">
        <v>1303</v>
      </c>
    </row>
    <row r="744" s="2" customFormat="1">
      <c r="A744" s="39"/>
      <c r="B744" s="40"/>
      <c r="C744" s="41"/>
      <c r="D744" s="214" t="s">
        <v>146</v>
      </c>
      <c r="E744" s="41"/>
      <c r="F744" s="215" t="s">
        <v>1304</v>
      </c>
      <c r="G744" s="41"/>
      <c r="H744" s="41"/>
      <c r="I744" s="216"/>
      <c r="J744" s="41"/>
      <c r="K744" s="41"/>
      <c r="L744" s="45"/>
      <c r="M744" s="217"/>
      <c r="N744" s="218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146</v>
      </c>
      <c r="AU744" s="18" t="s">
        <v>144</v>
      </c>
    </row>
    <row r="745" s="2" customFormat="1">
      <c r="A745" s="39"/>
      <c r="B745" s="40"/>
      <c r="C745" s="41"/>
      <c r="D745" s="219" t="s">
        <v>148</v>
      </c>
      <c r="E745" s="41"/>
      <c r="F745" s="220" t="s">
        <v>1305</v>
      </c>
      <c r="G745" s="41"/>
      <c r="H745" s="41"/>
      <c r="I745" s="216"/>
      <c r="J745" s="41"/>
      <c r="K745" s="41"/>
      <c r="L745" s="45"/>
      <c r="M745" s="217"/>
      <c r="N745" s="218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148</v>
      </c>
      <c r="AU745" s="18" t="s">
        <v>144</v>
      </c>
    </row>
    <row r="746" s="2" customFormat="1" ht="21.75" customHeight="1">
      <c r="A746" s="39"/>
      <c r="B746" s="40"/>
      <c r="C746" s="201" t="s">
        <v>1306</v>
      </c>
      <c r="D746" s="201" t="s">
        <v>138</v>
      </c>
      <c r="E746" s="202" t="s">
        <v>1307</v>
      </c>
      <c r="F746" s="203" t="s">
        <v>1308</v>
      </c>
      <c r="G746" s="204" t="s">
        <v>166</v>
      </c>
      <c r="H746" s="205">
        <v>34.25</v>
      </c>
      <c r="I746" s="206"/>
      <c r="J746" s="207">
        <f>ROUND(I746*H746,2)</f>
        <v>0</v>
      </c>
      <c r="K746" s="203" t="s">
        <v>142</v>
      </c>
      <c r="L746" s="45"/>
      <c r="M746" s="208" t="s">
        <v>19</v>
      </c>
      <c r="N746" s="209" t="s">
        <v>47</v>
      </c>
      <c r="O746" s="85"/>
      <c r="P746" s="210">
        <f>O746*H746</f>
        <v>0</v>
      </c>
      <c r="Q746" s="210">
        <v>0</v>
      </c>
      <c r="R746" s="210">
        <f>Q746*H746</f>
        <v>0</v>
      </c>
      <c r="S746" s="210">
        <v>0</v>
      </c>
      <c r="T746" s="21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12" t="s">
        <v>261</v>
      </c>
      <c r="AT746" s="212" t="s">
        <v>138</v>
      </c>
      <c r="AU746" s="212" t="s">
        <v>144</v>
      </c>
      <c r="AY746" s="18" t="s">
        <v>135</v>
      </c>
      <c r="BE746" s="213">
        <f>IF(N746="základní",J746,0)</f>
        <v>0</v>
      </c>
      <c r="BF746" s="213">
        <f>IF(N746="snížená",J746,0)</f>
        <v>0</v>
      </c>
      <c r="BG746" s="213">
        <f>IF(N746="zákl. přenesená",J746,0)</f>
        <v>0</v>
      </c>
      <c r="BH746" s="213">
        <f>IF(N746="sníž. přenesená",J746,0)</f>
        <v>0</v>
      </c>
      <c r="BI746" s="213">
        <f>IF(N746="nulová",J746,0)</f>
        <v>0</v>
      </c>
      <c r="BJ746" s="18" t="s">
        <v>144</v>
      </c>
      <c r="BK746" s="213">
        <f>ROUND(I746*H746,2)</f>
        <v>0</v>
      </c>
      <c r="BL746" s="18" t="s">
        <v>261</v>
      </c>
      <c r="BM746" s="212" t="s">
        <v>1309</v>
      </c>
    </row>
    <row r="747" s="2" customFormat="1">
      <c r="A747" s="39"/>
      <c r="B747" s="40"/>
      <c r="C747" s="41"/>
      <c r="D747" s="214" t="s">
        <v>146</v>
      </c>
      <c r="E747" s="41"/>
      <c r="F747" s="215" t="s">
        <v>1310</v>
      </c>
      <c r="G747" s="41"/>
      <c r="H747" s="41"/>
      <c r="I747" s="216"/>
      <c r="J747" s="41"/>
      <c r="K747" s="41"/>
      <c r="L747" s="45"/>
      <c r="M747" s="217"/>
      <c r="N747" s="218"/>
      <c r="O747" s="85"/>
      <c r="P747" s="85"/>
      <c r="Q747" s="85"/>
      <c r="R747" s="85"/>
      <c r="S747" s="85"/>
      <c r="T747" s="86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146</v>
      </c>
      <c r="AU747" s="18" t="s">
        <v>144</v>
      </c>
    </row>
    <row r="748" s="2" customFormat="1">
      <c r="A748" s="39"/>
      <c r="B748" s="40"/>
      <c r="C748" s="41"/>
      <c r="D748" s="219" t="s">
        <v>148</v>
      </c>
      <c r="E748" s="41"/>
      <c r="F748" s="220" t="s">
        <v>1311</v>
      </c>
      <c r="G748" s="41"/>
      <c r="H748" s="41"/>
      <c r="I748" s="216"/>
      <c r="J748" s="41"/>
      <c r="K748" s="41"/>
      <c r="L748" s="45"/>
      <c r="M748" s="217"/>
      <c r="N748" s="218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148</v>
      </c>
      <c r="AU748" s="18" t="s">
        <v>144</v>
      </c>
    </row>
    <row r="749" s="2" customFormat="1" ht="16.5" customHeight="1">
      <c r="A749" s="39"/>
      <c r="B749" s="40"/>
      <c r="C749" s="201" t="s">
        <v>1312</v>
      </c>
      <c r="D749" s="201" t="s">
        <v>138</v>
      </c>
      <c r="E749" s="202" t="s">
        <v>1313</v>
      </c>
      <c r="F749" s="203" t="s">
        <v>1314</v>
      </c>
      <c r="G749" s="204" t="s">
        <v>141</v>
      </c>
      <c r="H749" s="205">
        <v>30</v>
      </c>
      <c r="I749" s="206"/>
      <c r="J749" s="207">
        <f>ROUND(I749*H749,2)</f>
        <v>0</v>
      </c>
      <c r="K749" s="203" t="s">
        <v>142</v>
      </c>
      <c r="L749" s="45"/>
      <c r="M749" s="208" t="s">
        <v>19</v>
      </c>
      <c r="N749" s="209" t="s">
        <v>47</v>
      </c>
      <c r="O749" s="85"/>
      <c r="P749" s="210">
        <f>O749*H749</f>
        <v>0</v>
      </c>
      <c r="Q749" s="210">
        <v>0.00021000000000000001</v>
      </c>
      <c r="R749" s="210">
        <f>Q749*H749</f>
        <v>0.0063</v>
      </c>
      <c r="S749" s="210">
        <v>0</v>
      </c>
      <c r="T749" s="211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12" t="s">
        <v>261</v>
      </c>
      <c r="AT749" s="212" t="s">
        <v>138</v>
      </c>
      <c r="AU749" s="212" t="s">
        <v>144</v>
      </c>
      <c r="AY749" s="18" t="s">
        <v>135</v>
      </c>
      <c r="BE749" s="213">
        <f>IF(N749="základní",J749,0)</f>
        <v>0</v>
      </c>
      <c r="BF749" s="213">
        <f>IF(N749="snížená",J749,0)</f>
        <v>0</v>
      </c>
      <c r="BG749" s="213">
        <f>IF(N749="zákl. přenesená",J749,0)</f>
        <v>0</v>
      </c>
      <c r="BH749" s="213">
        <f>IF(N749="sníž. přenesená",J749,0)</f>
        <v>0</v>
      </c>
      <c r="BI749" s="213">
        <f>IF(N749="nulová",J749,0)</f>
        <v>0</v>
      </c>
      <c r="BJ749" s="18" t="s">
        <v>144</v>
      </c>
      <c r="BK749" s="213">
        <f>ROUND(I749*H749,2)</f>
        <v>0</v>
      </c>
      <c r="BL749" s="18" t="s">
        <v>261</v>
      </c>
      <c r="BM749" s="212" t="s">
        <v>1315</v>
      </c>
    </row>
    <row r="750" s="2" customFormat="1">
      <c r="A750" s="39"/>
      <c r="B750" s="40"/>
      <c r="C750" s="41"/>
      <c r="D750" s="214" t="s">
        <v>146</v>
      </c>
      <c r="E750" s="41"/>
      <c r="F750" s="215" t="s">
        <v>1316</v>
      </c>
      <c r="G750" s="41"/>
      <c r="H750" s="41"/>
      <c r="I750" s="216"/>
      <c r="J750" s="41"/>
      <c r="K750" s="41"/>
      <c r="L750" s="45"/>
      <c r="M750" s="217"/>
      <c r="N750" s="218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146</v>
      </c>
      <c r="AU750" s="18" t="s">
        <v>144</v>
      </c>
    </row>
    <row r="751" s="2" customFormat="1">
      <c r="A751" s="39"/>
      <c r="B751" s="40"/>
      <c r="C751" s="41"/>
      <c r="D751" s="219" t="s">
        <v>148</v>
      </c>
      <c r="E751" s="41"/>
      <c r="F751" s="220" t="s">
        <v>1317</v>
      </c>
      <c r="G751" s="41"/>
      <c r="H751" s="41"/>
      <c r="I751" s="216"/>
      <c r="J751" s="41"/>
      <c r="K751" s="41"/>
      <c r="L751" s="45"/>
      <c r="M751" s="217"/>
      <c r="N751" s="218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148</v>
      </c>
      <c r="AU751" s="18" t="s">
        <v>144</v>
      </c>
    </row>
    <row r="752" s="13" customFormat="1">
      <c r="A752" s="13"/>
      <c r="B752" s="221"/>
      <c r="C752" s="222"/>
      <c r="D752" s="214" t="s">
        <v>150</v>
      </c>
      <c r="E752" s="223" t="s">
        <v>19</v>
      </c>
      <c r="F752" s="224" t="s">
        <v>391</v>
      </c>
      <c r="G752" s="222"/>
      <c r="H752" s="225">
        <v>30</v>
      </c>
      <c r="I752" s="226"/>
      <c r="J752" s="222"/>
      <c r="K752" s="222"/>
      <c r="L752" s="227"/>
      <c r="M752" s="228"/>
      <c r="N752" s="229"/>
      <c r="O752" s="229"/>
      <c r="P752" s="229"/>
      <c r="Q752" s="229"/>
      <c r="R752" s="229"/>
      <c r="S752" s="229"/>
      <c r="T752" s="23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1" t="s">
        <v>150</v>
      </c>
      <c r="AU752" s="231" t="s">
        <v>144</v>
      </c>
      <c r="AV752" s="13" t="s">
        <v>144</v>
      </c>
      <c r="AW752" s="13" t="s">
        <v>36</v>
      </c>
      <c r="AX752" s="13" t="s">
        <v>83</v>
      </c>
      <c r="AY752" s="231" t="s">
        <v>135</v>
      </c>
    </row>
    <row r="753" s="2" customFormat="1" ht="16.5" customHeight="1">
      <c r="A753" s="39"/>
      <c r="B753" s="40"/>
      <c r="C753" s="201" t="s">
        <v>1318</v>
      </c>
      <c r="D753" s="201" t="s">
        <v>138</v>
      </c>
      <c r="E753" s="202" t="s">
        <v>1319</v>
      </c>
      <c r="F753" s="203" t="s">
        <v>1320</v>
      </c>
      <c r="G753" s="204" t="s">
        <v>141</v>
      </c>
      <c r="H753" s="205">
        <v>15</v>
      </c>
      <c r="I753" s="206"/>
      <c r="J753" s="207">
        <f>ROUND(I753*H753,2)</f>
        <v>0</v>
      </c>
      <c r="K753" s="203" t="s">
        <v>142</v>
      </c>
      <c r="L753" s="45"/>
      <c r="M753" s="208" t="s">
        <v>19</v>
      </c>
      <c r="N753" s="209" t="s">
        <v>47</v>
      </c>
      <c r="O753" s="85"/>
      <c r="P753" s="210">
        <f>O753*H753</f>
        <v>0</v>
      </c>
      <c r="Q753" s="210">
        <v>0.00020000000000000001</v>
      </c>
      <c r="R753" s="210">
        <f>Q753*H753</f>
        <v>0.0030000000000000001</v>
      </c>
      <c r="S753" s="210">
        <v>0</v>
      </c>
      <c r="T753" s="211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12" t="s">
        <v>261</v>
      </c>
      <c r="AT753" s="212" t="s">
        <v>138</v>
      </c>
      <c r="AU753" s="212" t="s">
        <v>144</v>
      </c>
      <c r="AY753" s="18" t="s">
        <v>135</v>
      </c>
      <c r="BE753" s="213">
        <f>IF(N753="základní",J753,0)</f>
        <v>0</v>
      </c>
      <c r="BF753" s="213">
        <f>IF(N753="snížená",J753,0)</f>
        <v>0</v>
      </c>
      <c r="BG753" s="213">
        <f>IF(N753="zákl. přenesená",J753,0)</f>
        <v>0</v>
      </c>
      <c r="BH753" s="213">
        <f>IF(N753="sníž. přenesená",J753,0)</f>
        <v>0</v>
      </c>
      <c r="BI753" s="213">
        <f>IF(N753="nulová",J753,0)</f>
        <v>0</v>
      </c>
      <c r="BJ753" s="18" t="s">
        <v>144</v>
      </c>
      <c r="BK753" s="213">
        <f>ROUND(I753*H753,2)</f>
        <v>0</v>
      </c>
      <c r="BL753" s="18" t="s">
        <v>261</v>
      </c>
      <c r="BM753" s="212" t="s">
        <v>1321</v>
      </c>
    </row>
    <row r="754" s="2" customFormat="1">
      <c r="A754" s="39"/>
      <c r="B754" s="40"/>
      <c r="C754" s="41"/>
      <c r="D754" s="214" t="s">
        <v>146</v>
      </c>
      <c r="E754" s="41"/>
      <c r="F754" s="215" t="s">
        <v>1322</v>
      </c>
      <c r="G754" s="41"/>
      <c r="H754" s="41"/>
      <c r="I754" s="216"/>
      <c r="J754" s="41"/>
      <c r="K754" s="41"/>
      <c r="L754" s="45"/>
      <c r="M754" s="217"/>
      <c r="N754" s="218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146</v>
      </c>
      <c r="AU754" s="18" t="s">
        <v>144</v>
      </c>
    </row>
    <row r="755" s="2" customFormat="1">
      <c r="A755" s="39"/>
      <c r="B755" s="40"/>
      <c r="C755" s="41"/>
      <c r="D755" s="219" t="s">
        <v>148</v>
      </c>
      <c r="E755" s="41"/>
      <c r="F755" s="220" t="s">
        <v>1323</v>
      </c>
      <c r="G755" s="41"/>
      <c r="H755" s="41"/>
      <c r="I755" s="216"/>
      <c r="J755" s="41"/>
      <c r="K755" s="41"/>
      <c r="L755" s="45"/>
      <c r="M755" s="217"/>
      <c r="N755" s="218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148</v>
      </c>
      <c r="AU755" s="18" t="s">
        <v>144</v>
      </c>
    </row>
    <row r="756" s="13" customFormat="1">
      <c r="A756" s="13"/>
      <c r="B756" s="221"/>
      <c r="C756" s="222"/>
      <c r="D756" s="214" t="s">
        <v>150</v>
      </c>
      <c r="E756" s="223" t="s">
        <v>19</v>
      </c>
      <c r="F756" s="224" t="s">
        <v>151</v>
      </c>
      <c r="G756" s="222"/>
      <c r="H756" s="225">
        <v>15</v>
      </c>
      <c r="I756" s="226"/>
      <c r="J756" s="222"/>
      <c r="K756" s="222"/>
      <c r="L756" s="227"/>
      <c r="M756" s="228"/>
      <c r="N756" s="229"/>
      <c r="O756" s="229"/>
      <c r="P756" s="229"/>
      <c r="Q756" s="229"/>
      <c r="R756" s="229"/>
      <c r="S756" s="229"/>
      <c r="T756" s="23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1" t="s">
        <v>150</v>
      </c>
      <c r="AU756" s="231" t="s">
        <v>144</v>
      </c>
      <c r="AV756" s="13" t="s">
        <v>144</v>
      </c>
      <c r="AW756" s="13" t="s">
        <v>36</v>
      </c>
      <c r="AX756" s="13" t="s">
        <v>83</v>
      </c>
      <c r="AY756" s="231" t="s">
        <v>135</v>
      </c>
    </row>
    <row r="757" s="2" customFormat="1" ht="16.5" customHeight="1">
      <c r="A757" s="39"/>
      <c r="B757" s="40"/>
      <c r="C757" s="201" t="s">
        <v>1324</v>
      </c>
      <c r="D757" s="201" t="s">
        <v>138</v>
      </c>
      <c r="E757" s="202" t="s">
        <v>1325</v>
      </c>
      <c r="F757" s="203" t="s">
        <v>1326</v>
      </c>
      <c r="G757" s="204" t="s">
        <v>203</v>
      </c>
      <c r="H757" s="205">
        <v>44.649999999999999</v>
      </c>
      <c r="I757" s="206"/>
      <c r="J757" s="207">
        <f>ROUND(I757*H757,2)</f>
        <v>0</v>
      </c>
      <c r="K757" s="203" t="s">
        <v>142</v>
      </c>
      <c r="L757" s="45"/>
      <c r="M757" s="208" t="s">
        <v>19</v>
      </c>
      <c r="N757" s="209" t="s">
        <v>47</v>
      </c>
      <c r="O757" s="85"/>
      <c r="P757" s="210">
        <f>O757*H757</f>
        <v>0</v>
      </c>
      <c r="Q757" s="210">
        <v>0.00032200000000000002</v>
      </c>
      <c r="R757" s="210">
        <f>Q757*H757</f>
        <v>0.014377300000000001</v>
      </c>
      <c r="S757" s="210">
        <v>0</v>
      </c>
      <c r="T757" s="211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12" t="s">
        <v>261</v>
      </c>
      <c r="AT757" s="212" t="s">
        <v>138</v>
      </c>
      <c r="AU757" s="212" t="s">
        <v>144</v>
      </c>
      <c r="AY757" s="18" t="s">
        <v>135</v>
      </c>
      <c r="BE757" s="213">
        <f>IF(N757="základní",J757,0)</f>
        <v>0</v>
      </c>
      <c r="BF757" s="213">
        <f>IF(N757="snížená",J757,0)</f>
        <v>0</v>
      </c>
      <c r="BG757" s="213">
        <f>IF(N757="zákl. přenesená",J757,0)</f>
        <v>0</v>
      </c>
      <c r="BH757" s="213">
        <f>IF(N757="sníž. přenesená",J757,0)</f>
        <v>0</v>
      </c>
      <c r="BI757" s="213">
        <f>IF(N757="nulová",J757,0)</f>
        <v>0</v>
      </c>
      <c r="BJ757" s="18" t="s">
        <v>144</v>
      </c>
      <c r="BK757" s="213">
        <f>ROUND(I757*H757,2)</f>
        <v>0</v>
      </c>
      <c r="BL757" s="18" t="s">
        <v>261</v>
      </c>
      <c r="BM757" s="212" t="s">
        <v>1327</v>
      </c>
    </row>
    <row r="758" s="2" customFormat="1">
      <c r="A758" s="39"/>
      <c r="B758" s="40"/>
      <c r="C758" s="41"/>
      <c r="D758" s="214" t="s">
        <v>146</v>
      </c>
      <c r="E758" s="41"/>
      <c r="F758" s="215" t="s">
        <v>1328</v>
      </c>
      <c r="G758" s="41"/>
      <c r="H758" s="41"/>
      <c r="I758" s="216"/>
      <c r="J758" s="41"/>
      <c r="K758" s="41"/>
      <c r="L758" s="45"/>
      <c r="M758" s="217"/>
      <c r="N758" s="218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146</v>
      </c>
      <c r="AU758" s="18" t="s">
        <v>144</v>
      </c>
    </row>
    <row r="759" s="2" customFormat="1">
      <c r="A759" s="39"/>
      <c r="B759" s="40"/>
      <c r="C759" s="41"/>
      <c r="D759" s="219" t="s">
        <v>148</v>
      </c>
      <c r="E759" s="41"/>
      <c r="F759" s="220" t="s">
        <v>1329</v>
      </c>
      <c r="G759" s="41"/>
      <c r="H759" s="41"/>
      <c r="I759" s="216"/>
      <c r="J759" s="41"/>
      <c r="K759" s="41"/>
      <c r="L759" s="45"/>
      <c r="M759" s="217"/>
      <c r="N759" s="218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148</v>
      </c>
      <c r="AU759" s="18" t="s">
        <v>144</v>
      </c>
    </row>
    <row r="760" s="13" customFormat="1">
      <c r="A760" s="13"/>
      <c r="B760" s="221"/>
      <c r="C760" s="222"/>
      <c r="D760" s="214" t="s">
        <v>150</v>
      </c>
      <c r="E760" s="223" t="s">
        <v>19</v>
      </c>
      <c r="F760" s="224" t="s">
        <v>1330</v>
      </c>
      <c r="G760" s="222"/>
      <c r="H760" s="225">
        <v>44.649999999999999</v>
      </c>
      <c r="I760" s="226"/>
      <c r="J760" s="222"/>
      <c r="K760" s="222"/>
      <c r="L760" s="227"/>
      <c r="M760" s="228"/>
      <c r="N760" s="229"/>
      <c r="O760" s="229"/>
      <c r="P760" s="229"/>
      <c r="Q760" s="229"/>
      <c r="R760" s="229"/>
      <c r="S760" s="229"/>
      <c r="T760" s="23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1" t="s">
        <v>150</v>
      </c>
      <c r="AU760" s="231" t="s">
        <v>144</v>
      </c>
      <c r="AV760" s="13" t="s">
        <v>144</v>
      </c>
      <c r="AW760" s="13" t="s">
        <v>36</v>
      </c>
      <c r="AX760" s="13" t="s">
        <v>83</v>
      </c>
      <c r="AY760" s="231" t="s">
        <v>135</v>
      </c>
    </row>
    <row r="761" s="2" customFormat="1" ht="16.5" customHeight="1">
      <c r="A761" s="39"/>
      <c r="B761" s="40"/>
      <c r="C761" s="201" t="s">
        <v>1331</v>
      </c>
      <c r="D761" s="201" t="s">
        <v>138</v>
      </c>
      <c r="E761" s="202" t="s">
        <v>1332</v>
      </c>
      <c r="F761" s="203" t="s">
        <v>1333</v>
      </c>
      <c r="G761" s="204" t="s">
        <v>306</v>
      </c>
      <c r="H761" s="205">
        <v>0.75600000000000001</v>
      </c>
      <c r="I761" s="206"/>
      <c r="J761" s="207">
        <f>ROUND(I761*H761,2)</f>
        <v>0</v>
      </c>
      <c r="K761" s="203" t="s">
        <v>142</v>
      </c>
      <c r="L761" s="45"/>
      <c r="M761" s="208" t="s">
        <v>19</v>
      </c>
      <c r="N761" s="209" t="s">
        <v>47</v>
      </c>
      <c r="O761" s="85"/>
      <c r="P761" s="210">
        <f>O761*H761</f>
        <v>0</v>
      </c>
      <c r="Q761" s="210">
        <v>0</v>
      </c>
      <c r="R761" s="210">
        <f>Q761*H761</f>
        <v>0</v>
      </c>
      <c r="S761" s="210">
        <v>0</v>
      </c>
      <c r="T761" s="211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12" t="s">
        <v>261</v>
      </c>
      <c r="AT761" s="212" t="s">
        <v>138</v>
      </c>
      <c r="AU761" s="212" t="s">
        <v>144</v>
      </c>
      <c r="AY761" s="18" t="s">
        <v>135</v>
      </c>
      <c r="BE761" s="213">
        <f>IF(N761="základní",J761,0)</f>
        <v>0</v>
      </c>
      <c r="BF761" s="213">
        <f>IF(N761="snížená",J761,0)</f>
        <v>0</v>
      </c>
      <c r="BG761" s="213">
        <f>IF(N761="zákl. přenesená",J761,0)</f>
        <v>0</v>
      </c>
      <c r="BH761" s="213">
        <f>IF(N761="sníž. přenesená",J761,0)</f>
        <v>0</v>
      </c>
      <c r="BI761" s="213">
        <f>IF(N761="nulová",J761,0)</f>
        <v>0</v>
      </c>
      <c r="BJ761" s="18" t="s">
        <v>144</v>
      </c>
      <c r="BK761" s="213">
        <f>ROUND(I761*H761,2)</f>
        <v>0</v>
      </c>
      <c r="BL761" s="18" t="s">
        <v>261</v>
      </c>
      <c r="BM761" s="212" t="s">
        <v>1334</v>
      </c>
    </row>
    <row r="762" s="2" customFormat="1">
      <c r="A762" s="39"/>
      <c r="B762" s="40"/>
      <c r="C762" s="41"/>
      <c r="D762" s="214" t="s">
        <v>146</v>
      </c>
      <c r="E762" s="41"/>
      <c r="F762" s="215" t="s">
        <v>1335</v>
      </c>
      <c r="G762" s="41"/>
      <c r="H762" s="41"/>
      <c r="I762" s="216"/>
      <c r="J762" s="41"/>
      <c r="K762" s="41"/>
      <c r="L762" s="45"/>
      <c r="M762" s="217"/>
      <c r="N762" s="218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146</v>
      </c>
      <c r="AU762" s="18" t="s">
        <v>144</v>
      </c>
    </row>
    <row r="763" s="2" customFormat="1">
      <c r="A763" s="39"/>
      <c r="B763" s="40"/>
      <c r="C763" s="41"/>
      <c r="D763" s="219" t="s">
        <v>148</v>
      </c>
      <c r="E763" s="41"/>
      <c r="F763" s="220" t="s">
        <v>1336</v>
      </c>
      <c r="G763" s="41"/>
      <c r="H763" s="41"/>
      <c r="I763" s="216"/>
      <c r="J763" s="41"/>
      <c r="K763" s="41"/>
      <c r="L763" s="45"/>
      <c r="M763" s="217"/>
      <c r="N763" s="218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148</v>
      </c>
      <c r="AU763" s="18" t="s">
        <v>144</v>
      </c>
    </row>
    <row r="764" s="12" customFormat="1" ht="22.8" customHeight="1">
      <c r="A764" s="12"/>
      <c r="B764" s="185"/>
      <c r="C764" s="186"/>
      <c r="D764" s="187" t="s">
        <v>74</v>
      </c>
      <c r="E764" s="199" t="s">
        <v>1337</v>
      </c>
      <c r="F764" s="199" t="s">
        <v>1338</v>
      </c>
      <c r="G764" s="186"/>
      <c r="H764" s="186"/>
      <c r="I764" s="189"/>
      <c r="J764" s="200">
        <f>BK764</f>
        <v>0</v>
      </c>
      <c r="K764" s="186"/>
      <c r="L764" s="191"/>
      <c r="M764" s="192"/>
      <c r="N764" s="193"/>
      <c r="O764" s="193"/>
      <c r="P764" s="194">
        <f>SUM(P765:P807)</f>
        <v>0</v>
      </c>
      <c r="Q764" s="193"/>
      <c r="R764" s="194">
        <f>SUM(R765:R807)</f>
        <v>2.5403253952500005</v>
      </c>
      <c r="S764" s="193"/>
      <c r="T764" s="195">
        <f>SUM(T765:T807)</f>
        <v>0.65908749999999994</v>
      </c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R764" s="196" t="s">
        <v>144</v>
      </c>
      <c r="AT764" s="197" t="s">
        <v>74</v>
      </c>
      <c r="AU764" s="197" t="s">
        <v>83</v>
      </c>
      <c r="AY764" s="196" t="s">
        <v>135</v>
      </c>
      <c r="BK764" s="198">
        <f>SUM(BK765:BK807)</f>
        <v>0</v>
      </c>
    </row>
    <row r="765" s="2" customFormat="1" ht="16.5" customHeight="1">
      <c r="A765" s="39"/>
      <c r="B765" s="40"/>
      <c r="C765" s="201" t="s">
        <v>1339</v>
      </c>
      <c r="D765" s="201" t="s">
        <v>138</v>
      </c>
      <c r="E765" s="202" t="s">
        <v>1340</v>
      </c>
      <c r="F765" s="203" t="s">
        <v>1341</v>
      </c>
      <c r="G765" s="204" t="s">
        <v>166</v>
      </c>
      <c r="H765" s="205">
        <v>256.649</v>
      </c>
      <c r="I765" s="206"/>
      <c r="J765" s="207">
        <f>ROUND(I765*H765,2)</f>
        <v>0</v>
      </c>
      <c r="K765" s="203" t="s">
        <v>142</v>
      </c>
      <c r="L765" s="45"/>
      <c r="M765" s="208" t="s">
        <v>19</v>
      </c>
      <c r="N765" s="209" t="s">
        <v>47</v>
      </c>
      <c r="O765" s="85"/>
      <c r="P765" s="210">
        <f>O765*H765</f>
        <v>0</v>
      </c>
      <c r="Q765" s="210">
        <v>0</v>
      </c>
      <c r="R765" s="210">
        <f>Q765*H765</f>
        <v>0</v>
      </c>
      <c r="S765" s="210">
        <v>0</v>
      </c>
      <c r="T765" s="211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2" t="s">
        <v>261</v>
      </c>
      <c r="AT765" s="212" t="s">
        <v>138</v>
      </c>
      <c r="AU765" s="212" t="s">
        <v>144</v>
      </c>
      <c r="AY765" s="18" t="s">
        <v>135</v>
      </c>
      <c r="BE765" s="213">
        <f>IF(N765="základní",J765,0)</f>
        <v>0</v>
      </c>
      <c r="BF765" s="213">
        <f>IF(N765="snížená",J765,0)</f>
        <v>0</v>
      </c>
      <c r="BG765" s="213">
        <f>IF(N765="zákl. přenesená",J765,0)</f>
        <v>0</v>
      </c>
      <c r="BH765" s="213">
        <f>IF(N765="sníž. přenesená",J765,0)</f>
        <v>0</v>
      </c>
      <c r="BI765" s="213">
        <f>IF(N765="nulová",J765,0)</f>
        <v>0</v>
      </c>
      <c r="BJ765" s="18" t="s">
        <v>144</v>
      </c>
      <c r="BK765" s="213">
        <f>ROUND(I765*H765,2)</f>
        <v>0</v>
      </c>
      <c r="BL765" s="18" t="s">
        <v>261</v>
      </c>
      <c r="BM765" s="212" t="s">
        <v>1342</v>
      </c>
    </row>
    <row r="766" s="2" customFormat="1">
      <c r="A766" s="39"/>
      <c r="B766" s="40"/>
      <c r="C766" s="41"/>
      <c r="D766" s="214" t="s">
        <v>146</v>
      </c>
      <c r="E766" s="41"/>
      <c r="F766" s="215" t="s">
        <v>1343</v>
      </c>
      <c r="G766" s="41"/>
      <c r="H766" s="41"/>
      <c r="I766" s="216"/>
      <c r="J766" s="41"/>
      <c r="K766" s="41"/>
      <c r="L766" s="45"/>
      <c r="M766" s="217"/>
      <c r="N766" s="218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146</v>
      </c>
      <c r="AU766" s="18" t="s">
        <v>144</v>
      </c>
    </row>
    <row r="767" s="2" customFormat="1">
      <c r="A767" s="39"/>
      <c r="B767" s="40"/>
      <c r="C767" s="41"/>
      <c r="D767" s="219" t="s">
        <v>148</v>
      </c>
      <c r="E767" s="41"/>
      <c r="F767" s="220" t="s">
        <v>1344</v>
      </c>
      <c r="G767" s="41"/>
      <c r="H767" s="41"/>
      <c r="I767" s="216"/>
      <c r="J767" s="41"/>
      <c r="K767" s="41"/>
      <c r="L767" s="45"/>
      <c r="M767" s="217"/>
      <c r="N767" s="218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148</v>
      </c>
      <c r="AU767" s="18" t="s">
        <v>144</v>
      </c>
    </row>
    <row r="768" s="13" customFormat="1">
      <c r="A768" s="13"/>
      <c r="B768" s="221"/>
      <c r="C768" s="222"/>
      <c r="D768" s="214" t="s">
        <v>150</v>
      </c>
      <c r="E768" s="223" t="s">
        <v>19</v>
      </c>
      <c r="F768" s="224" t="s">
        <v>1345</v>
      </c>
      <c r="G768" s="222"/>
      <c r="H768" s="225">
        <v>256.649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1" t="s">
        <v>150</v>
      </c>
      <c r="AU768" s="231" t="s">
        <v>144</v>
      </c>
      <c r="AV768" s="13" t="s">
        <v>144</v>
      </c>
      <c r="AW768" s="13" t="s">
        <v>36</v>
      </c>
      <c r="AX768" s="13" t="s">
        <v>83</v>
      </c>
      <c r="AY768" s="231" t="s">
        <v>135</v>
      </c>
    </row>
    <row r="769" s="2" customFormat="1" ht="16.5" customHeight="1">
      <c r="A769" s="39"/>
      <c r="B769" s="40"/>
      <c r="C769" s="201" t="s">
        <v>1346</v>
      </c>
      <c r="D769" s="201" t="s">
        <v>138</v>
      </c>
      <c r="E769" s="202" t="s">
        <v>1347</v>
      </c>
      <c r="F769" s="203" t="s">
        <v>1348</v>
      </c>
      <c r="G769" s="204" t="s">
        <v>166</v>
      </c>
      <c r="H769" s="205">
        <v>256.649</v>
      </c>
      <c r="I769" s="206"/>
      <c r="J769" s="207">
        <f>ROUND(I769*H769,2)</f>
        <v>0</v>
      </c>
      <c r="K769" s="203" t="s">
        <v>142</v>
      </c>
      <c r="L769" s="45"/>
      <c r="M769" s="208" t="s">
        <v>19</v>
      </c>
      <c r="N769" s="209" t="s">
        <v>47</v>
      </c>
      <c r="O769" s="85"/>
      <c r="P769" s="210">
        <f>O769*H769</f>
        <v>0</v>
      </c>
      <c r="Q769" s="210">
        <v>3.3000000000000003E-05</v>
      </c>
      <c r="R769" s="210">
        <f>Q769*H769</f>
        <v>0.0084694169999999999</v>
      </c>
      <c r="S769" s="210">
        <v>0</v>
      </c>
      <c r="T769" s="211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12" t="s">
        <v>261</v>
      </c>
      <c r="AT769" s="212" t="s">
        <v>138</v>
      </c>
      <c r="AU769" s="212" t="s">
        <v>144</v>
      </c>
      <c r="AY769" s="18" t="s">
        <v>135</v>
      </c>
      <c r="BE769" s="213">
        <f>IF(N769="základní",J769,0)</f>
        <v>0</v>
      </c>
      <c r="BF769" s="213">
        <f>IF(N769="snížená",J769,0)</f>
        <v>0</v>
      </c>
      <c r="BG769" s="213">
        <f>IF(N769="zákl. přenesená",J769,0)</f>
        <v>0</v>
      </c>
      <c r="BH769" s="213">
        <f>IF(N769="sníž. přenesená",J769,0)</f>
        <v>0</v>
      </c>
      <c r="BI769" s="213">
        <f>IF(N769="nulová",J769,0)</f>
        <v>0</v>
      </c>
      <c r="BJ769" s="18" t="s">
        <v>144</v>
      </c>
      <c r="BK769" s="213">
        <f>ROUND(I769*H769,2)</f>
        <v>0</v>
      </c>
      <c r="BL769" s="18" t="s">
        <v>261</v>
      </c>
      <c r="BM769" s="212" t="s">
        <v>1349</v>
      </c>
    </row>
    <row r="770" s="2" customFormat="1">
      <c r="A770" s="39"/>
      <c r="B770" s="40"/>
      <c r="C770" s="41"/>
      <c r="D770" s="214" t="s">
        <v>146</v>
      </c>
      <c r="E770" s="41"/>
      <c r="F770" s="215" t="s">
        <v>1350</v>
      </c>
      <c r="G770" s="41"/>
      <c r="H770" s="41"/>
      <c r="I770" s="216"/>
      <c r="J770" s="41"/>
      <c r="K770" s="41"/>
      <c r="L770" s="45"/>
      <c r="M770" s="217"/>
      <c r="N770" s="218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146</v>
      </c>
      <c r="AU770" s="18" t="s">
        <v>144</v>
      </c>
    </row>
    <row r="771" s="2" customFormat="1">
      <c r="A771" s="39"/>
      <c r="B771" s="40"/>
      <c r="C771" s="41"/>
      <c r="D771" s="219" t="s">
        <v>148</v>
      </c>
      <c r="E771" s="41"/>
      <c r="F771" s="220" t="s">
        <v>1351</v>
      </c>
      <c r="G771" s="41"/>
      <c r="H771" s="41"/>
      <c r="I771" s="216"/>
      <c r="J771" s="41"/>
      <c r="K771" s="41"/>
      <c r="L771" s="45"/>
      <c r="M771" s="217"/>
      <c r="N771" s="218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148</v>
      </c>
      <c r="AU771" s="18" t="s">
        <v>144</v>
      </c>
    </row>
    <row r="772" s="2" customFormat="1" ht="16.5" customHeight="1">
      <c r="A772" s="39"/>
      <c r="B772" s="40"/>
      <c r="C772" s="201" t="s">
        <v>1352</v>
      </c>
      <c r="D772" s="201" t="s">
        <v>138</v>
      </c>
      <c r="E772" s="202" t="s">
        <v>1353</v>
      </c>
      <c r="F772" s="203" t="s">
        <v>1354</v>
      </c>
      <c r="G772" s="204" t="s">
        <v>166</v>
      </c>
      <c r="H772" s="205">
        <v>256.649</v>
      </c>
      <c r="I772" s="206"/>
      <c r="J772" s="207">
        <f>ROUND(I772*H772,2)</f>
        <v>0</v>
      </c>
      <c r="K772" s="203" t="s">
        <v>142</v>
      </c>
      <c r="L772" s="45"/>
      <c r="M772" s="208" t="s">
        <v>19</v>
      </c>
      <c r="N772" s="209" t="s">
        <v>47</v>
      </c>
      <c r="O772" s="85"/>
      <c r="P772" s="210">
        <f>O772*H772</f>
        <v>0</v>
      </c>
      <c r="Q772" s="210">
        <v>0.0075820000000000002</v>
      </c>
      <c r="R772" s="210">
        <f>Q772*H772</f>
        <v>1.945912718</v>
      </c>
      <c r="S772" s="210">
        <v>0</v>
      </c>
      <c r="T772" s="211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12" t="s">
        <v>261</v>
      </c>
      <c r="AT772" s="212" t="s">
        <v>138</v>
      </c>
      <c r="AU772" s="212" t="s">
        <v>144</v>
      </c>
      <c r="AY772" s="18" t="s">
        <v>135</v>
      </c>
      <c r="BE772" s="213">
        <f>IF(N772="základní",J772,0)</f>
        <v>0</v>
      </c>
      <c r="BF772" s="213">
        <f>IF(N772="snížená",J772,0)</f>
        <v>0</v>
      </c>
      <c r="BG772" s="213">
        <f>IF(N772="zákl. přenesená",J772,0)</f>
        <v>0</v>
      </c>
      <c r="BH772" s="213">
        <f>IF(N772="sníž. přenesená",J772,0)</f>
        <v>0</v>
      </c>
      <c r="BI772" s="213">
        <f>IF(N772="nulová",J772,0)</f>
        <v>0</v>
      </c>
      <c r="BJ772" s="18" t="s">
        <v>144</v>
      </c>
      <c r="BK772" s="213">
        <f>ROUND(I772*H772,2)</f>
        <v>0</v>
      </c>
      <c r="BL772" s="18" t="s">
        <v>261</v>
      </c>
      <c r="BM772" s="212" t="s">
        <v>1355</v>
      </c>
    </row>
    <row r="773" s="2" customFormat="1">
      <c r="A773" s="39"/>
      <c r="B773" s="40"/>
      <c r="C773" s="41"/>
      <c r="D773" s="214" t="s">
        <v>146</v>
      </c>
      <c r="E773" s="41"/>
      <c r="F773" s="215" t="s">
        <v>1356</v>
      </c>
      <c r="G773" s="41"/>
      <c r="H773" s="41"/>
      <c r="I773" s="216"/>
      <c r="J773" s="41"/>
      <c r="K773" s="41"/>
      <c r="L773" s="45"/>
      <c r="M773" s="217"/>
      <c r="N773" s="218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146</v>
      </c>
      <c r="AU773" s="18" t="s">
        <v>144</v>
      </c>
    </row>
    <row r="774" s="2" customFormat="1">
      <c r="A774" s="39"/>
      <c r="B774" s="40"/>
      <c r="C774" s="41"/>
      <c r="D774" s="219" t="s">
        <v>148</v>
      </c>
      <c r="E774" s="41"/>
      <c r="F774" s="220" t="s">
        <v>1357</v>
      </c>
      <c r="G774" s="41"/>
      <c r="H774" s="41"/>
      <c r="I774" s="216"/>
      <c r="J774" s="41"/>
      <c r="K774" s="41"/>
      <c r="L774" s="45"/>
      <c r="M774" s="217"/>
      <c r="N774" s="218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148</v>
      </c>
      <c r="AU774" s="18" t="s">
        <v>144</v>
      </c>
    </row>
    <row r="775" s="2" customFormat="1" ht="16.5" customHeight="1">
      <c r="A775" s="39"/>
      <c r="B775" s="40"/>
      <c r="C775" s="201" t="s">
        <v>1358</v>
      </c>
      <c r="D775" s="201" t="s">
        <v>138</v>
      </c>
      <c r="E775" s="202" t="s">
        <v>1359</v>
      </c>
      <c r="F775" s="203" t="s">
        <v>1360</v>
      </c>
      <c r="G775" s="204" t="s">
        <v>166</v>
      </c>
      <c r="H775" s="205">
        <v>263.63499999999999</v>
      </c>
      <c r="I775" s="206"/>
      <c r="J775" s="207">
        <f>ROUND(I775*H775,2)</f>
        <v>0</v>
      </c>
      <c r="K775" s="203" t="s">
        <v>142</v>
      </c>
      <c r="L775" s="45"/>
      <c r="M775" s="208" t="s">
        <v>19</v>
      </c>
      <c r="N775" s="209" t="s">
        <v>47</v>
      </c>
      <c r="O775" s="85"/>
      <c r="P775" s="210">
        <f>O775*H775</f>
        <v>0</v>
      </c>
      <c r="Q775" s="210">
        <v>0</v>
      </c>
      <c r="R775" s="210">
        <f>Q775*H775</f>
        <v>0</v>
      </c>
      <c r="S775" s="210">
        <v>0.0025000000000000001</v>
      </c>
      <c r="T775" s="211">
        <f>S775*H775</f>
        <v>0.65908749999999994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2" t="s">
        <v>261</v>
      </c>
      <c r="AT775" s="212" t="s">
        <v>138</v>
      </c>
      <c r="AU775" s="212" t="s">
        <v>144</v>
      </c>
      <c r="AY775" s="18" t="s">
        <v>135</v>
      </c>
      <c r="BE775" s="213">
        <f>IF(N775="základní",J775,0)</f>
        <v>0</v>
      </c>
      <c r="BF775" s="213">
        <f>IF(N775="snížená",J775,0)</f>
        <v>0</v>
      </c>
      <c r="BG775" s="213">
        <f>IF(N775="zákl. přenesená",J775,0)</f>
        <v>0</v>
      </c>
      <c r="BH775" s="213">
        <f>IF(N775="sníž. přenesená",J775,0)</f>
        <v>0</v>
      </c>
      <c r="BI775" s="213">
        <f>IF(N775="nulová",J775,0)</f>
        <v>0</v>
      </c>
      <c r="BJ775" s="18" t="s">
        <v>144</v>
      </c>
      <c r="BK775" s="213">
        <f>ROUND(I775*H775,2)</f>
        <v>0</v>
      </c>
      <c r="BL775" s="18" t="s">
        <v>261</v>
      </c>
      <c r="BM775" s="212" t="s">
        <v>1361</v>
      </c>
    </row>
    <row r="776" s="2" customFormat="1">
      <c r="A776" s="39"/>
      <c r="B776" s="40"/>
      <c r="C776" s="41"/>
      <c r="D776" s="214" t="s">
        <v>146</v>
      </c>
      <c r="E776" s="41"/>
      <c r="F776" s="215" t="s">
        <v>1362</v>
      </c>
      <c r="G776" s="41"/>
      <c r="H776" s="41"/>
      <c r="I776" s="216"/>
      <c r="J776" s="41"/>
      <c r="K776" s="41"/>
      <c r="L776" s="45"/>
      <c r="M776" s="217"/>
      <c r="N776" s="218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146</v>
      </c>
      <c r="AU776" s="18" t="s">
        <v>144</v>
      </c>
    </row>
    <row r="777" s="2" customFormat="1">
      <c r="A777" s="39"/>
      <c r="B777" s="40"/>
      <c r="C777" s="41"/>
      <c r="D777" s="219" t="s">
        <v>148</v>
      </c>
      <c r="E777" s="41"/>
      <c r="F777" s="220" t="s">
        <v>1363</v>
      </c>
      <c r="G777" s="41"/>
      <c r="H777" s="41"/>
      <c r="I777" s="216"/>
      <c r="J777" s="41"/>
      <c r="K777" s="41"/>
      <c r="L777" s="45"/>
      <c r="M777" s="217"/>
      <c r="N777" s="218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148</v>
      </c>
      <c r="AU777" s="18" t="s">
        <v>144</v>
      </c>
    </row>
    <row r="778" s="14" customFormat="1">
      <c r="A778" s="14"/>
      <c r="B778" s="232"/>
      <c r="C778" s="233"/>
      <c r="D778" s="214" t="s">
        <v>150</v>
      </c>
      <c r="E778" s="234" t="s">
        <v>19</v>
      </c>
      <c r="F778" s="235" t="s">
        <v>1364</v>
      </c>
      <c r="G778" s="233"/>
      <c r="H778" s="234" t="s">
        <v>19</v>
      </c>
      <c r="I778" s="236"/>
      <c r="J778" s="233"/>
      <c r="K778" s="233"/>
      <c r="L778" s="237"/>
      <c r="M778" s="238"/>
      <c r="N778" s="239"/>
      <c r="O778" s="239"/>
      <c r="P778" s="239"/>
      <c r="Q778" s="239"/>
      <c r="R778" s="239"/>
      <c r="S778" s="239"/>
      <c r="T778" s="24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1" t="s">
        <v>150</v>
      </c>
      <c r="AU778" s="241" t="s">
        <v>144</v>
      </c>
      <c r="AV778" s="14" t="s">
        <v>83</v>
      </c>
      <c r="AW778" s="14" t="s">
        <v>36</v>
      </c>
      <c r="AX778" s="14" t="s">
        <v>75</v>
      </c>
      <c r="AY778" s="241" t="s">
        <v>135</v>
      </c>
    </row>
    <row r="779" s="13" customFormat="1">
      <c r="A779" s="13"/>
      <c r="B779" s="221"/>
      <c r="C779" s="222"/>
      <c r="D779" s="214" t="s">
        <v>150</v>
      </c>
      <c r="E779" s="223" t="s">
        <v>19</v>
      </c>
      <c r="F779" s="224" t="s">
        <v>1365</v>
      </c>
      <c r="G779" s="222"/>
      <c r="H779" s="225">
        <v>263.63499999999999</v>
      </c>
      <c r="I779" s="226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1" t="s">
        <v>150</v>
      </c>
      <c r="AU779" s="231" t="s">
        <v>144</v>
      </c>
      <c r="AV779" s="13" t="s">
        <v>144</v>
      </c>
      <c r="AW779" s="13" t="s">
        <v>36</v>
      </c>
      <c r="AX779" s="13" t="s">
        <v>83</v>
      </c>
      <c r="AY779" s="231" t="s">
        <v>135</v>
      </c>
    </row>
    <row r="780" s="2" customFormat="1" ht="16.5" customHeight="1">
      <c r="A780" s="39"/>
      <c r="B780" s="40"/>
      <c r="C780" s="201" t="s">
        <v>1366</v>
      </c>
      <c r="D780" s="201" t="s">
        <v>138</v>
      </c>
      <c r="E780" s="202" t="s">
        <v>1367</v>
      </c>
      <c r="F780" s="203" t="s">
        <v>1368</v>
      </c>
      <c r="G780" s="204" t="s">
        <v>166</v>
      </c>
      <c r="H780" s="205">
        <v>224.91499999999999</v>
      </c>
      <c r="I780" s="206"/>
      <c r="J780" s="207">
        <f>ROUND(I780*H780,2)</f>
        <v>0</v>
      </c>
      <c r="K780" s="203" t="s">
        <v>142</v>
      </c>
      <c r="L780" s="45"/>
      <c r="M780" s="208" t="s">
        <v>19</v>
      </c>
      <c r="N780" s="209" t="s">
        <v>47</v>
      </c>
      <c r="O780" s="85"/>
      <c r="P780" s="210">
        <f>O780*H780</f>
        <v>0</v>
      </c>
      <c r="Q780" s="210">
        <v>0.00029999999999999997</v>
      </c>
      <c r="R780" s="210">
        <f>Q780*H780</f>
        <v>0.067474499999999993</v>
      </c>
      <c r="S780" s="210">
        <v>0</v>
      </c>
      <c r="T780" s="211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2" t="s">
        <v>261</v>
      </c>
      <c r="AT780" s="212" t="s">
        <v>138</v>
      </c>
      <c r="AU780" s="212" t="s">
        <v>144</v>
      </c>
      <c r="AY780" s="18" t="s">
        <v>135</v>
      </c>
      <c r="BE780" s="213">
        <f>IF(N780="základní",J780,0)</f>
        <v>0</v>
      </c>
      <c r="BF780" s="213">
        <f>IF(N780="snížená",J780,0)</f>
        <v>0</v>
      </c>
      <c r="BG780" s="213">
        <f>IF(N780="zákl. přenesená",J780,0)</f>
        <v>0</v>
      </c>
      <c r="BH780" s="213">
        <f>IF(N780="sníž. přenesená",J780,0)</f>
        <v>0</v>
      </c>
      <c r="BI780" s="213">
        <f>IF(N780="nulová",J780,0)</f>
        <v>0</v>
      </c>
      <c r="BJ780" s="18" t="s">
        <v>144</v>
      </c>
      <c r="BK780" s="213">
        <f>ROUND(I780*H780,2)</f>
        <v>0</v>
      </c>
      <c r="BL780" s="18" t="s">
        <v>261</v>
      </c>
      <c r="BM780" s="212" t="s">
        <v>1369</v>
      </c>
    </row>
    <row r="781" s="2" customFormat="1">
      <c r="A781" s="39"/>
      <c r="B781" s="40"/>
      <c r="C781" s="41"/>
      <c r="D781" s="214" t="s">
        <v>146</v>
      </c>
      <c r="E781" s="41"/>
      <c r="F781" s="215" t="s">
        <v>1370</v>
      </c>
      <c r="G781" s="41"/>
      <c r="H781" s="41"/>
      <c r="I781" s="216"/>
      <c r="J781" s="41"/>
      <c r="K781" s="41"/>
      <c r="L781" s="45"/>
      <c r="M781" s="217"/>
      <c r="N781" s="218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146</v>
      </c>
      <c r="AU781" s="18" t="s">
        <v>144</v>
      </c>
    </row>
    <row r="782" s="2" customFormat="1">
      <c r="A782" s="39"/>
      <c r="B782" s="40"/>
      <c r="C782" s="41"/>
      <c r="D782" s="219" t="s">
        <v>148</v>
      </c>
      <c r="E782" s="41"/>
      <c r="F782" s="220" t="s">
        <v>1371</v>
      </c>
      <c r="G782" s="41"/>
      <c r="H782" s="41"/>
      <c r="I782" s="216"/>
      <c r="J782" s="41"/>
      <c r="K782" s="41"/>
      <c r="L782" s="45"/>
      <c r="M782" s="217"/>
      <c r="N782" s="218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148</v>
      </c>
      <c r="AU782" s="18" t="s">
        <v>144</v>
      </c>
    </row>
    <row r="783" s="2" customFormat="1" ht="16.5" customHeight="1">
      <c r="A783" s="39"/>
      <c r="B783" s="40"/>
      <c r="C783" s="253" t="s">
        <v>1372</v>
      </c>
      <c r="D783" s="253" t="s">
        <v>284</v>
      </c>
      <c r="E783" s="254" t="s">
        <v>1373</v>
      </c>
      <c r="F783" s="255" t="s">
        <v>1374</v>
      </c>
      <c r="G783" s="256" t="s">
        <v>166</v>
      </c>
      <c r="H783" s="257">
        <v>247.40700000000001</v>
      </c>
      <c r="I783" s="258"/>
      <c r="J783" s="259">
        <f>ROUND(I783*H783,2)</f>
        <v>0</v>
      </c>
      <c r="K783" s="255" t="s">
        <v>430</v>
      </c>
      <c r="L783" s="260"/>
      <c r="M783" s="261" t="s">
        <v>19</v>
      </c>
      <c r="N783" s="262" t="s">
        <v>47</v>
      </c>
      <c r="O783" s="85"/>
      <c r="P783" s="210">
        <f>O783*H783</f>
        <v>0</v>
      </c>
      <c r="Q783" s="210">
        <v>0.0018500000000000001</v>
      </c>
      <c r="R783" s="210">
        <f>Q783*H783</f>
        <v>0.45770295000000005</v>
      </c>
      <c r="S783" s="210">
        <v>0</v>
      </c>
      <c r="T783" s="211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12" t="s">
        <v>368</v>
      </c>
      <c r="AT783" s="212" t="s">
        <v>284</v>
      </c>
      <c r="AU783" s="212" t="s">
        <v>144</v>
      </c>
      <c r="AY783" s="18" t="s">
        <v>135</v>
      </c>
      <c r="BE783" s="213">
        <f>IF(N783="základní",J783,0)</f>
        <v>0</v>
      </c>
      <c r="BF783" s="213">
        <f>IF(N783="snížená",J783,0)</f>
        <v>0</v>
      </c>
      <c r="BG783" s="213">
        <f>IF(N783="zákl. přenesená",J783,0)</f>
        <v>0</v>
      </c>
      <c r="BH783" s="213">
        <f>IF(N783="sníž. přenesená",J783,0)</f>
        <v>0</v>
      </c>
      <c r="BI783" s="213">
        <f>IF(N783="nulová",J783,0)</f>
        <v>0</v>
      </c>
      <c r="BJ783" s="18" t="s">
        <v>144</v>
      </c>
      <c r="BK783" s="213">
        <f>ROUND(I783*H783,2)</f>
        <v>0</v>
      </c>
      <c r="BL783" s="18" t="s">
        <v>261</v>
      </c>
      <c r="BM783" s="212" t="s">
        <v>1375</v>
      </c>
    </row>
    <row r="784" s="2" customFormat="1">
      <c r="A784" s="39"/>
      <c r="B784" s="40"/>
      <c r="C784" s="41"/>
      <c r="D784" s="214" t="s">
        <v>146</v>
      </c>
      <c r="E784" s="41"/>
      <c r="F784" s="215" t="s">
        <v>1374</v>
      </c>
      <c r="G784" s="41"/>
      <c r="H784" s="41"/>
      <c r="I784" s="216"/>
      <c r="J784" s="41"/>
      <c r="K784" s="41"/>
      <c r="L784" s="45"/>
      <c r="M784" s="217"/>
      <c r="N784" s="218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146</v>
      </c>
      <c r="AU784" s="18" t="s">
        <v>144</v>
      </c>
    </row>
    <row r="785" s="13" customFormat="1">
      <c r="A785" s="13"/>
      <c r="B785" s="221"/>
      <c r="C785" s="222"/>
      <c r="D785" s="214" t="s">
        <v>150</v>
      </c>
      <c r="E785" s="222"/>
      <c r="F785" s="224" t="s">
        <v>1376</v>
      </c>
      <c r="G785" s="222"/>
      <c r="H785" s="225">
        <v>247.40700000000001</v>
      </c>
      <c r="I785" s="226"/>
      <c r="J785" s="222"/>
      <c r="K785" s="222"/>
      <c r="L785" s="227"/>
      <c r="M785" s="228"/>
      <c r="N785" s="229"/>
      <c r="O785" s="229"/>
      <c r="P785" s="229"/>
      <c r="Q785" s="229"/>
      <c r="R785" s="229"/>
      <c r="S785" s="229"/>
      <c r="T785" s="23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1" t="s">
        <v>150</v>
      </c>
      <c r="AU785" s="231" t="s">
        <v>144</v>
      </c>
      <c r="AV785" s="13" t="s">
        <v>144</v>
      </c>
      <c r="AW785" s="13" t="s">
        <v>4</v>
      </c>
      <c r="AX785" s="13" t="s">
        <v>83</v>
      </c>
      <c r="AY785" s="231" t="s">
        <v>135</v>
      </c>
    </row>
    <row r="786" s="2" customFormat="1" ht="16.5" customHeight="1">
      <c r="A786" s="39"/>
      <c r="B786" s="40"/>
      <c r="C786" s="201" t="s">
        <v>1377</v>
      </c>
      <c r="D786" s="201" t="s">
        <v>138</v>
      </c>
      <c r="E786" s="202" t="s">
        <v>1378</v>
      </c>
      <c r="F786" s="203" t="s">
        <v>1379</v>
      </c>
      <c r="G786" s="204" t="s">
        <v>203</v>
      </c>
      <c r="H786" s="205">
        <v>226.15000000000001</v>
      </c>
      <c r="I786" s="206"/>
      <c r="J786" s="207">
        <f>ROUND(I786*H786,2)</f>
        <v>0</v>
      </c>
      <c r="K786" s="203" t="s">
        <v>142</v>
      </c>
      <c r="L786" s="45"/>
      <c r="M786" s="208" t="s">
        <v>19</v>
      </c>
      <c r="N786" s="209" t="s">
        <v>47</v>
      </c>
      <c r="O786" s="85"/>
      <c r="P786" s="210">
        <f>O786*H786</f>
        <v>0</v>
      </c>
      <c r="Q786" s="210">
        <v>1.4935E-05</v>
      </c>
      <c r="R786" s="210">
        <f>Q786*H786</f>
        <v>0.0033775502500000003</v>
      </c>
      <c r="S786" s="210">
        <v>0</v>
      </c>
      <c r="T786" s="211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2" t="s">
        <v>261</v>
      </c>
      <c r="AT786" s="212" t="s">
        <v>138</v>
      </c>
      <c r="AU786" s="212" t="s">
        <v>144</v>
      </c>
      <c r="AY786" s="18" t="s">
        <v>135</v>
      </c>
      <c r="BE786" s="213">
        <f>IF(N786="základní",J786,0)</f>
        <v>0</v>
      </c>
      <c r="BF786" s="213">
        <f>IF(N786="snížená",J786,0)</f>
        <v>0</v>
      </c>
      <c r="BG786" s="213">
        <f>IF(N786="zákl. přenesená",J786,0)</f>
        <v>0</v>
      </c>
      <c r="BH786" s="213">
        <f>IF(N786="sníž. přenesená",J786,0)</f>
        <v>0</v>
      </c>
      <c r="BI786" s="213">
        <f>IF(N786="nulová",J786,0)</f>
        <v>0</v>
      </c>
      <c r="BJ786" s="18" t="s">
        <v>144</v>
      </c>
      <c r="BK786" s="213">
        <f>ROUND(I786*H786,2)</f>
        <v>0</v>
      </c>
      <c r="BL786" s="18" t="s">
        <v>261</v>
      </c>
      <c r="BM786" s="212" t="s">
        <v>1380</v>
      </c>
    </row>
    <row r="787" s="2" customFormat="1">
      <c r="A787" s="39"/>
      <c r="B787" s="40"/>
      <c r="C787" s="41"/>
      <c r="D787" s="214" t="s">
        <v>146</v>
      </c>
      <c r="E787" s="41"/>
      <c r="F787" s="215" t="s">
        <v>1381</v>
      </c>
      <c r="G787" s="41"/>
      <c r="H787" s="41"/>
      <c r="I787" s="216"/>
      <c r="J787" s="41"/>
      <c r="K787" s="41"/>
      <c r="L787" s="45"/>
      <c r="M787" s="217"/>
      <c r="N787" s="218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146</v>
      </c>
      <c r="AU787" s="18" t="s">
        <v>144</v>
      </c>
    </row>
    <row r="788" s="2" customFormat="1">
      <c r="A788" s="39"/>
      <c r="B788" s="40"/>
      <c r="C788" s="41"/>
      <c r="D788" s="219" t="s">
        <v>148</v>
      </c>
      <c r="E788" s="41"/>
      <c r="F788" s="220" t="s">
        <v>1382</v>
      </c>
      <c r="G788" s="41"/>
      <c r="H788" s="41"/>
      <c r="I788" s="216"/>
      <c r="J788" s="41"/>
      <c r="K788" s="41"/>
      <c r="L788" s="45"/>
      <c r="M788" s="217"/>
      <c r="N788" s="218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148</v>
      </c>
      <c r="AU788" s="18" t="s">
        <v>144</v>
      </c>
    </row>
    <row r="789" s="14" customFormat="1">
      <c r="A789" s="14"/>
      <c r="B789" s="232"/>
      <c r="C789" s="233"/>
      <c r="D789" s="214" t="s">
        <v>150</v>
      </c>
      <c r="E789" s="234" t="s">
        <v>19</v>
      </c>
      <c r="F789" s="235" t="s">
        <v>1383</v>
      </c>
      <c r="G789" s="233"/>
      <c r="H789" s="234" t="s">
        <v>19</v>
      </c>
      <c r="I789" s="236"/>
      <c r="J789" s="233"/>
      <c r="K789" s="233"/>
      <c r="L789" s="237"/>
      <c r="M789" s="238"/>
      <c r="N789" s="239"/>
      <c r="O789" s="239"/>
      <c r="P789" s="239"/>
      <c r="Q789" s="239"/>
      <c r="R789" s="239"/>
      <c r="S789" s="239"/>
      <c r="T789" s="24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1" t="s">
        <v>150</v>
      </c>
      <c r="AU789" s="241" t="s">
        <v>144</v>
      </c>
      <c r="AV789" s="14" t="s">
        <v>83</v>
      </c>
      <c r="AW789" s="14" t="s">
        <v>36</v>
      </c>
      <c r="AX789" s="14" t="s">
        <v>75</v>
      </c>
      <c r="AY789" s="241" t="s">
        <v>135</v>
      </c>
    </row>
    <row r="790" s="13" customFormat="1">
      <c r="A790" s="13"/>
      <c r="B790" s="221"/>
      <c r="C790" s="222"/>
      <c r="D790" s="214" t="s">
        <v>150</v>
      </c>
      <c r="E790" s="223" t="s">
        <v>19</v>
      </c>
      <c r="F790" s="224" t="s">
        <v>1384</v>
      </c>
      <c r="G790" s="222"/>
      <c r="H790" s="225">
        <v>268.14999999999998</v>
      </c>
      <c r="I790" s="226"/>
      <c r="J790" s="222"/>
      <c r="K790" s="222"/>
      <c r="L790" s="227"/>
      <c r="M790" s="228"/>
      <c r="N790" s="229"/>
      <c r="O790" s="229"/>
      <c r="P790" s="229"/>
      <c r="Q790" s="229"/>
      <c r="R790" s="229"/>
      <c r="S790" s="229"/>
      <c r="T790" s="23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1" t="s">
        <v>150</v>
      </c>
      <c r="AU790" s="231" t="s">
        <v>144</v>
      </c>
      <c r="AV790" s="13" t="s">
        <v>144</v>
      </c>
      <c r="AW790" s="13" t="s">
        <v>36</v>
      </c>
      <c r="AX790" s="13" t="s">
        <v>75</v>
      </c>
      <c r="AY790" s="231" t="s">
        <v>135</v>
      </c>
    </row>
    <row r="791" s="13" customFormat="1">
      <c r="A791" s="13"/>
      <c r="B791" s="221"/>
      <c r="C791" s="222"/>
      <c r="D791" s="214" t="s">
        <v>150</v>
      </c>
      <c r="E791" s="223" t="s">
        <v>19</v>
      </c>
      <c r="F791" s="224" t="s">
        <v>1385</v>
      </c>
      <c r="G791" s="222"/>
      <c r="H791" s="225">
        <v>-42</v>
      </c>
      <c r="I791" s="226"/>
      <c r="J791" s="222"/>
      <c r="K791" s="222"/>
      <c r="L791" s="227"/>
      <c r="M791" s="228"/>
      <c r="N791" s="229"/>
      <c r="O791" s="229"/>
      <c r="P791" s="229"/>
      <c r="Q791" s="229"/>
      <c r="R791" s="229"/>
      <c r="S791" s="229"/>
      <c r="T791" s="23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1" t="s">
        <v>150</v>
      </c>
      <c r="AU791" s="231" t="s">
        <v>144</v>
      </c>
      <c r="AV791" s="13" t="s">
        <v>144</v>
      </c>
      <c r="AW791" s="13" t="s">
        <v>36</v>
      </c>
      <c r="AX791" s="13" t="s">
        <v>75</v>
      </c>
      <c r="AY791" s="231" t="s">
        <v>135</v>
      </c>
    </row>
    <row r="792" s="15" customFormat="1">
      <c r="A792" s="15"/>
      <c r="B792" s="242"/>
      <c r="C792" s="243"/>
      <c r="D792" s="214" t="s">
        <v>150</v>
      </c>
      <c r="E792" s="244" t="s">
        <v>19</v>
      </c>
      <c r="F792" s="245" t="s">
        <v>174</v>
      </c>
      <c r="G792" s="243"/>
      <c r="H792" s="246">
        <v>226.14999999999998</v>
      </c>
      <c r="I792" s="247"/>
      <c r="J792" s="243"/>
      <c r="K792" s="243"/>
      <c r="L792" s="248"/>
      <c r="M792" s="249"/>
      <c r="N792" s="250"/>
      <c r="O792" s="250"/>
      <c r="P792" s="250"/>
      <c r="Q792" s="250"/>
      <c r="R792" s="250"/>
      <c r="S792" s="250"/>
      <c r="T792" s="251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52" t="s">
        <v>150</v>
      </c>
      <c r="AU792" s="252" t="s">
        <v>144</v>
      </c>
      <c r="AV792" s="15" t="s">
        <v>143</v>
      </c>
      <c r="AW792" s="15" t="s">
        <v>36</v>
      </c>
      <c r="AX792" s="15" t="s">
        <v>83</v>
      </c>
      <c r="AY792" s="252" t="s">
        <v>135</v>
      </c>
    </row>
    <row r="793" s="2" customFormat="1" ht="16.5" customHeight="1">
      <c r="A793" s="39"/>
      <c r="B793" s="40"/>
      <c r="C793" s="253" t="s">
        <v>1386</v>
      </c>
      <c r="D793" s="253" t="s">
        <v>284</v>
      </c>
      <c r="E793" s="254" t="s">
        <v>1387</v>
      </c>
      <c r="F793" s="255" t="s">
        <v>1388</v>
      </c>
      <c r="G793" s="256" t="s">
        <v>203</v>
      </c>
      <c r="H793" s="257">
        <v>230.673</v>
      </c>
      <c r="I793" s="258"/>
      <c r="J793" s="259">
        <f>ROUND(I793*H793,2)</f>
        <v>0</v>
      </c>
      <c r="K793" s="255" t="s">
        <v>142</v>
      </c>
      <c r="L793" s="260"/>
      <c r="M793" s="261" t="s">
        <v>19</v>
      </c>
      <c r="N793" s="262" t="s">
        <v>47</v>
      </c>
      <c r="O793" s="85"/>
      <c r="P793" s="210">
        <f>O793*H793</f>
        <v>0</v>
      </c>
      <c r="Q793" s="210">
        <v>0.00022000000000000001</v>
      </c>
      <c r="R793" s="210">
        <f>Q793*H793</f>
        <v>0.050748060000000005</v>
      </c>
      <c r="S793" s="210">
        <v>0</v>
      </c>
      <c r="T793" s="211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12" t="s">
        <v>368</v>
      </c>
      <c r="AT793" s="212" t="s">
        <v>284</v>
      </c>
      <c r="AU793" s="212" t="s">
        <v>144</v>
      </c>
      <c r="AY793" s="18" t="s">
        <v>135</v>
      </c>
      <c r="BE793" s="213">
        <f>IF(N793="základní",J793,0)</f>
        <v>0</v>
      </c>
      <c r="BF793" s="213">
        <f>IF(N793="snížená",J793,0)</f>
        <v>0</v>
      </c>
      <c r="BG793" s="213">
        <f>IF(N793="zákl. přenesená",J793,0)</f>
        <v>0</v>
      </c>
      <c r="BH793" s="213">
        <f>IF(N793="sníž. přenesená",J793,0)</f>
        <v>0</v>
      </c>
      <c r="BI793" s="213">
        <f>IF(N793="nulová",J793,0)</f>
        <v>0</v>
      </c>
      <c r="BJ793" s="18" t="s">
        <v>144</v>
      </c>
      <c r="BK793" s="213">
        <f>ROUND(I793*H793,2)</f>
        <v>0</v>
      </c>
      <c r="BL793" s="18" t="s">
        <v>261</v>
      </c>
      <c r="BM793" s="212" t="s">
        <v>1389</v>
      </c>
    </row>
    <row r="794" s="2" customFormat="1">
      <c r="A794" s="39"/>
      <c r="B794" s="40"/>
      <c r="C794" s="41"/>
      <c r="D794" s="214" t="s">
        <v>146</v>
      </c>
      <c r="E794" s="41"/>
      <c r="F794" s="215" t="s">
        <v>1388</v>
      </c>
      <c r="G794" s="41"/>
      <c r="H794" s="41"/>
      <c r="I794" s="216"/>
      <c r="J794" s="41"/>
      <c r="K794" s="41"/>
      <c r="L794" s="45"/>
      <c r="M794" s="217"/>
      <c r="N794" s="218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146</v>
      </c>
      <c r="AU794" s="18" t="s">
        <v>144</v>
      </c>
    </row>
    <row r="795" s="2" customFormat="1">
      <c r="A795" s="39"/>
      <c r="B795" s="40"/>
      <c r="C795" s="41"/>
      <c r="D795" s="219" t="s">
        <v>148</v>
      </c>
      <c r="E795" s="41"/>
      <c r="F795" s="220" t="s">
        <v>1390</v>
      </c>
      <c r="G795" s="41"/>
      <c r="H795" s="41"/>
      <c r="I795" s="216"/>
      <c r="J795" s="41"/>
      <c r="K795" s="41"/>
      <c r="L795" s="45"/>
      <c r="M795" s="217"/>
      <c r="N795" s="218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148</v>
      </c>
      <c r="AU795" s="18" t="s">
        <v>144</v>
      </c>
    </row>
    <row r="796" s="13" customFormat="1">
      <c r="A796" s="13"/>
      <c r="B796" s="221"/>
      <c r="C796" s="222"/>
      <c r="D796" s="214" t="s">
        <v>150</v>
      </c>
      <c r="E796" s="222"/>
      <c r="F796" s="224" t="s">
        <v>1391</v>
      </c>
      <c r="G796" s="222"/>
      <c r="H796" s="225">
        <v>230.673</v>
      </c>
      <c r="I796" s="226"/>
      <c r="J796" s="222"/>
      <c r="K796" s="222"/>
      <c r="L796" s="227"/>
      <c r="M796" s="228"/>
      <c r="N796" s="229"/>
      <c r="O796" s="229"/>
      <c r="P796" s="229"/>
      <c r="Q796" s="229"/>
      <c r="R796" s="229"/>
      <c r="S796" s="229"/>
      <c r="T796" s="23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1" t="s">
        <v>150</v>
      </c>
      <c r="AU796" s="231" t="s">
        <v>144</v>
      </c>
      <c r="AV796" s="13" t="s">
        <v>144</v>
      </c>
      <c r="AW796" s="13" t="s">
        <v>4</v>
      </c>
      <c r="AX796" s="13" t="s">
        <v>83</v>
      </c>
      <c r="AY796" s="231" t="s">
        <v>135</v>
      </c>
    </row>
    <row r="797" s="2" customFormat="1" ht="16.5" customHeight="1">
      <c r="A797" s="39"/>
      <c r="B797" s="40"/>
      <c r="C797" s="201" t="s">
        <v>1392</v>
      </c>
      <c r="D797" s="201" t="s">
        <v>138</v>
      </c>
      <c r="E797" s="202" t="s">
        <v>1393</v>
      </c>
      <c r="F797" s="203" t="s">
        <v>1394</v>
      </c>
      <c r="G797" s="204" t="s">
        <v>203</v>
      </c>
      <c r="H797" s="205">
        <v>31</v>
      </c>
      <c r="I797" s="206"/>
      <c r="J797" s="207">
        <f>ROUND(I797*H797,2)</f>
        <v>0</v>
      </c>
      <c r="K797" s="203" t="s">
        <v>142</v>
      </c>
      <c r="L797" s="45"/>
      <c r="M797" s="208" t="s">
        <v>19</v>
      </c>
      <c r="N797" s="209" t="s">
        <v>47</v>
      </c>
      <c r="O797" s="85"/>
      <c r="P797" s="210">
        <f>O797*H797</f>
        <v>0</v>
      </c>
      <c r="Q797" s="210">
        <v>0</v>
      </c>
      <c r="R797" s="210">
        <f>Q797*H797</f>
        <v>0</v>
      </c>
      <c r="S797" s="210">
        <v>0</v>
      </c>
      <c r="T797" s="211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12" t="s">
        <v>261</v>
      </c>
      <c r="AT797" s="212" t="s">
        <v>138</v>
      </c>
      <c r="AU797" s="212" t="s">
        <v>144</v>
      </c>
      <c r="AY797" s="18" t="s">
        <v>135</v>
      </c>
      <c r="BE797" s="213">
        <f>IF(N797="základní",J797,0)</f>
        <v>0</v>
      </c>
      <c r="BF797" s="213">
        <f>IF(N797="snížená",J797,0)</f>
        <v>0</v>
      </c>
      <c r="BG797" s="213">
        <f>IF(N797="zákl. přenesená",J797,0)</f>
        <v>0</v>
      </c>
      <c r="BH797" s="213">
        <f>IF(N797="sníž. přenesená",J797,0)</f>
        <v>0</v>
      </c>
      <c r="BI797" s="213">
        <f>IF(N797="nulová",J797,0)</f>
        <v>0</v>
      </c>
      <c r="BJ797" s="18" t="s">
        <v>144</v>
      </c>
      <c r="BK797" s="213">
        <f>ROUND(I797*H797,2)</f>
        <v>0</v>
      </c>
      <c r="BL797" s="18" t="s">
        <v>261</v>
      </c>
      <c r="BM797" s="212" t="s">
        <v>1395</v>
      </c>
    </row>
    <row r="798" s="2" customFormat="1">
      <c r="A798" s="39"/>
      <c r="B798" s="40"/>
      <c r="C798" s="41"/>
      <c r="D798" s="214" t="s">
        <v>146</v>
      </c>
      <c r="E798" s="41"/>
      <c r="F798" s="215" t="s">
        <v>1396</v>
      </c>
      <c r="G798" s="41"/>
      <c r="H798" s="41"/>
      <c r="I798" s="216"/>
      <c r="J798" s="41"/>
      <c r="K798" s="41"/>
      <c r="L798" s="45"/>
      <c r="M798" s="217"/>
      <c r="N798" s="218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146</v>
      </c>
      <c r="AU798" s="18" t="s">
        <v>144</v>
      </c>
    </row>
    <row r="799" s="2" customFormat="1">
      <c r="A799" s="39"/>
      <c r="B799" s="40"/>
      <c r="C799" s="41"/>
      <c r="D799" s="219" t="s">
        <v>148</v>
      </c>
      <c r="E799" s="41"/>
      <c r="F799" s="220" t="s">
        <v>1397</v>
      </c>
      <c r="G799" s="41"/>
      <c r="H799" s="41"/>
      <c r="I799" s="216"/>
      <c r="J799" s="41"/>
      <c r="K799" s="41"/>
      <c r="L799" s="45"/>
      <c r="M799" s="217"/>
      <c r="N799" s="218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148</v>
      </c>
      <c r="AU799" s="18" t="s">
        <v>144</v>
      </c>
    </row>
    <row r="800" s="13" customFormat="1">
      <c r="A800" s="13"/>
      <c r="B800" s="221"/>
      <c r="C800" s="222"/>
      <c r="D800" s="214" t="s">
        <v>150</v>
      </c>
      <c r="E800" s="223" t="s">
        <v>19</v>
      </c>
      <c r="F800" s="224" t="s">
        <v>1398</v>
      </c>
      <c r="G800" s="222"/>
      <c r="H800" s="225">
        <v>31</v>
      </c>
      <c r="I800" s="226"/>
      <c r="J800" s="222"/>
      <c r="K800" s="222"/>
      <c r="L800" s="227"/>
      <c r="M800" s="228"/>
      <c r="N800" s="229"/>
      <c r="O800" s="229"/>
      <c r="P800" s="229"/>
      <c r="Q800" s="229"/>
      <c r="R800" s="229"/>
      <c r="S800" s="229"/>
      <c r="T800" s="23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1" t="s">
        <v>150</v>
      </c>
      <c r="AU800" s="231" t="s">
        <v>144</v>
      </c>
      <c r="AV800" s="13" t="s">
        <v>144</v>
      </c>
      <c r="AW800" s="13" t="s">
        <v>36</v>
      </c>
      <c r="AX800" s="13" t="s">
        <v>83</v>
      </c>
      <c r="AY800" s="231" t="s">
        <v>135</v>
      </c>
    </row>
    <row r="801" s="2" customFormat="1" ht="16.5" customHeight="1">
      <c r="A801" s="39"/>
      <c r="B801" s="40"/>
      <c r="C801" s="253" t="s">
        <v>1399</v>
      </c>
      <c r="D801" s="253" t="s">
        <v>284</v>
      </c>
      <c r="E801" s="254" t="s">
        <v>1400</v>
      </c>
      <c r="F801" s="255" t="s">
        <v>1401</v>
      </c>
      <c r="G801" s="256" t="s">
        <v>203</v>
      </c>
      <c r="H801" s="257">
        <v>31.620000000000001</v>
      </c>
      <c r="I801" s="258"/>
      <c r="J801" s="259">
        <f>ROUND(I801*H801,2)</f>
        <v>0</v>
      </c>
      <c r="K801" s="255" t="s">
        <v>142</v>
      </c>
      <c r="L801" s="260"/>
      <c r="M801" s="261" t="s">
        <v>19</v>
      </c>
      <c r="N801" s="262" t="s">
        <v>47</v>
      </c>
      <c r="O801" s="85"/>
      <c r="P801" s="210">
        <f>O801*H801</f>
        <v>0</v>
      </c>
      <c r="Q801" s="210">
        <v>0.00021000000000000001</v>
      </c>
      <c r="R801" s="210">
        <f>Q801*H801</f>
        <v>0.0066402000000000006</v>
      </c>
      <c r="S801" s="210">
        <v>0</v>
      </c>
      <c r="T801" s="211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12" t="s">
        <v>368</v>
      </c>
      <c r="AT801" s="212" t="s">
        <v>284</v>
      </c>
      <c r="AU801" s="212" t="s">
        <v>144</v>
      </c>
      <c r="AY801" s="18" t="s">
        <v>135</v>
      </c>
      <c r="BE801" s="213">
        <f>IF(N801="základní",J801,0)</f>
        <v>0</v>
      </c>
      <c r="BF801" s="213">
        <f>IF(N801="snížená",J801,0)</f>
        <v>0</v>
      </c>
      <c r="BG801" s="213">
        <f>IF(N801="zákl. přenesená",J801,0)</f>
        <v>0</v>
      </c>
      <c r="BH801" s="213">
        <f>IF(N801="sníž. přenesená",J801,0)</f>
        <v>0</v>
      </c>
      <c r="BI801" s="213">
        <f>IF(N801="nulová",J801,0)</f>
        <v>0</v>
      </c>
      <c r="BJ801" s="18" t="s">
        <v>144</v>
      </c>
      <c r="BK801" s="213">
        <f>ROUND(I801*H801,2)</f>
        <v>0</v>
      </c>
      <c r="BL801" s="18" t="s">
        <v>261</v>
      </c>
      <c r="BM801" s="212" t="s">
        <v>1402</v>
      </c>
    </row>
    <row r="802" s="2" customFormat="1">
      <c r="A802" s="39"/>
      <c r="B802" s="40"/>
      <c r="C802" s="41"/>
      <c r="D802" s="214" t="s">
        <v>146</v>
      </c>
      <c r="E802" s="41"/>
      <c r="F802" s="215" t="s">
        <v>1401</v>
      </c>
      <c r="G802" s="41"/>
      <c r="H802" s="41"/>
      <c r="I802" s="216"/>
      <c r="J802" s="41"/>
      <c r="K802" s="41"/>
      <c r="L802" s="45"/>
      <c r="M802" s="217"/>
      <c r="N802" s="218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146</v>
      </c>
      <c r="AU802" s="18" t="s">
        <v>144</v>
      </c>
    </row>
    <row r="803" s="2" customFormat="1">
      <c r="A803" s="39"/>
      <c r="B803" s="40"/>
      <c r="C803" s="41"/>
      <c r="D803" s="219" t="s">
        <v>148</v>
      </c>
      <c r="E803" s="41"/>
      <c r="F803" s="220" t="s">
        <v>1403</v>
      </c>
      <c r="G803" s="41"/>
      <c r="H803" s="41"/>
      <c r="I803" s="216"/>
      <c r="J803" s="41"/>
      <c r="K803" s="41"/>
      <c r="L803" s="45"/>
      <c r="M803" s="217"/>
      <c r="N803" s="218"/>
      <c r="O803" s="85"/>
      <c r="P803" s="85"/>
      <c r="Q803" s="85"/>
      <c r="R803" s="85"/>
      <c r="S803" s="85"/>
      <c r="T803" s="86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148</v>
      </c>
      <c r="AU803" s="18" t="s">
        <v>144</v>
      </c>
    </row>
    <row r="804" s="13" customFormat="1">
      <c r="A804" s="13"/>
      <c r="B804" s="221"/>
      <c r="C804" s="222"/>
      <c r="D804" s="214" t="s">
        <v>150</v>
      </c>
      <c r="E804" s="222"/>
      <c r="F804" s="224" t="s">
        <v>1404</v>
      </c>
      <c r="G804" s="222"/>
      <c r="H804" s="225">
        <v>31.620000000000001</v>
      </c>
      <c r="I804" s="226"/>
      <c r="J804" s="222"/>
      <c r="K804" s="222"/>
      <c r="L804" s="227"/>
      <c r="M804" s="228"/>
      <c r="N804" s="229"/>
      <c r="O804" s="229"/>
      <c r="P804" s="229"/>
      <c r="Q804" s="229"/>
      <c r="R804" s="229"/>
      <c r="S804" s="229"/>
      <c r="T804" s="23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1" t="s">
        <v>150</v>
      </c>
      <c r="AU804" s="231" t="s">
        <v>144</v>
      </c>
      <c r="AV804" s="13" t="s">
        <v>144</v>
      </c>
      <c r="AW804" s="13" t="s">
        <v>4</v>
      </c>
      <c r="AX804" s="13" t="s">
        <v>83</v>
      </c>
      <c r="AY804" s="231" t="s">
        <v>135</v>
      </c>
    </row>
    <row r="805" s="2" customFormat="1" ht="16.5" customHeight="1">
      <c r="A805" s="39"/>
      <c r="B805" s="40"/>
      <c r="C805" s="201" t="s">
        <v>1405</v>
      </c>
      <c r="D805" s="201" t="s">
        <v>138</v>
      </c>
      <c r="E805" s="202" t="s">
        <v>1406</v>
      </c>
      <c r="F805" s="203" t="s">
        <v>1407</v>
      </c>
      <c r="G805" s="204" t="s">
        <v>306</v>
      </c>
      <c r="H805" s="205">
        <v>2.54</v>
      </c>
      <c r="I805" s="206"/>
      <c r="J805" s="207">
        <f>ROUND(I805*H805,2)</f>
        <v>0</v>
      </c>
      <c r="K805" s="203" t="s">
        <v>142</v>
      </c>
      <c r="L805" s="45"/>
      <c r="M805" s="208" t="s">
        <v>19</v>
      </c>
      <c r="N805" s="209" t="s">
        <v>47</v>
      </c>
      <c r="O805" s="85"/>
      <c r="P805" s="210">
        <f>O805*H805</f>
        <v>0</v>
      </c>
      <c r="Q805" s="210">
        <v>0</v>
      </c>
      <c r="R805" s="210">
        <f>Q805*H805</f>
        <v>0</v>
      </c>
      <c r="S805" s="210">
        <v>0</v>
      </c>
      <c r="T805" s="211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2" t="s">
        <v>261</v>
      </c>
      <c r="AT805" s="212" t="s">
        <v>138</v>
      </c>
      <c r="AU805" s="212" t="s">
        <v>144</v>
      </c>
      <c r="AY805" s="18" t="s">
        <v>135</v>
      </c>
      <c r="BE805" s="213">
        <f>IF(N805="základní",J805,0)</f>
        <v>0</v>
      </c>
      <c r="BF805" s="213">
        <f>IF(N805="snížená",J805,0)</f>
        <v>0</v>
      </c>
      <c r="BG805" s="213">
        <f>IF(N805="zákl. přenesená",J805,0)</f>
        <v>0</v>
      </c>
      <c r="BH805" s="213">
        <f>IF(N805="sníž. přenesená",J805,0)</f>
        <v>0</v>
      </c>
      <c r="BI805" s="213">
        <f>IF(N805="nulová",J805,0)</f>
        <v>0</v>
      </c>
      <c r="BJ805" s="18" t="s">
        <v>144</v>
      </c>
      <c r="BK805" s="213">
        <f>ROUND(I805*H805,2)</f>
        <v>0</v>
      </c>
      <c r="BL805" s="18" t="s">
        <v>261</v>
      </c>
      <c r="BM805" s="212" t="s">
        <v>1408</v>
      </c>
    </row>
    <row r="806" s="2" customFormat="1">
      <c r="A806" s="39"/>
      <c r="B806" s="40"/>
      <c r="C806" s="41"/>
      <c r="D806" s="214" t="s">
        <v>146</v>
      </c>
      <c r="E806" s="41"/>
      <c r="F806" s="215" t="s">
        <v>1409</v>
      </c>
      <c r="G806" s="41"/>
      <c r="H806" s="41"/>
      <c r="I806" s="216"/>
      <c r="J806" s="41"/>
      <c r="K806" s="41"/>
      <c r="L806" s="45"/>
      <c r="M806" s="217"/>
      <c r="N806" s="218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146</v>
      </c>
      <c r="AU806" s="18" t="s">
        <v>144</v>
      </c>
    </row>
    <row r="807" s="2" customFormat="1">
      <c r="A807" s="39"/>
      <c r="B807" s="40"/>
      <c r="C807" s="41"/>
      <c r="D807" s="219" t="s">
        <v>148</v>
      </c>
      <c r="E807" s="41"/>
      <c r="F807" s="220" t="s">
        <v>1410</v>
      </c>
      <c r="G807" s="41"/>
      <c r="H807" s="41"/>
      <c r="I807" s="216"/>
      <c r="J807" s="41"/>
      <c r="K807" s="41"/>
      <c r="L807" s="45"/>
      <c r="M807" s="217"/>
      <c r="N807" s="218"/>
      <c r="O807" s="85"/>
      <c r="P807" s="85"/>
      <c r="Q807" s="85"/>
      <c r="R807" s="85"/>
      <c r="S807" s="85"/>
      <c r="T807" s="86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148</v>
      </c>
      <c r="AU807" s="18" t="s">
        <v>144</v>
      </c>
    </row>
    <row r="808" s="12" customFormat="1" ht="22.8" customHeight="1">
      <c r="A808" s="12"/>
      <c r="B808" s="185"/>
      <c r="C808" s="186"/>
      <c r="D808" s="187" t="s">
        <v>74</v>
      </c>
      <c r="E808" s="199" t="s">
        <v>1411</v>
      </c>
      <c r="F808" s="199" t="s">
        <v>1412</v>
      </c>
      <c r="G808" s="186"/>
      <c r="H808" s="186"/>
      <c r="I808" s="189"/>
      <c r="J808" s="200">
        <f>BK808</f>
        <v>0</v>
      </c>
      <c r="K808" s="186"/>
      <c r="L808" s="191"/>
      <c r="M808" s="192"/>
      <c r="N808" s="193"/>
      <c r="O808" s="193"/>
      <c r="P808" s="194">
        <f>SUM(P809:P856)</f>
        <v>0</v>
      </c>
      <c r="Q808" s="193"/>
      <c r="R808" s="194">
        <f>SUM(R809:R856)</f>
        <v>1.9971000077000001</v>
      </c>
      <c r="S808" s="193"/>
      <c r="T808" s="195">
        <f>SUM(T809:T856)</f>
        <v>4.0349020000000007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196" t="s">
        <v>144</v>
      </c>
      <c r="AT808" s="197" t="s">
        <v>74</v>
      </c>
      <c r="AU808" s="197" t="s">
        <v>83</v>
      </c>
      <c r="AY808" s="196" t="s">
        <v>135</v>
      </c>
      <c r="BK808" s="198">
        <f>SUM(BK809:BK856)</f>
        <v>0</v>
      </c>
    </row>
    <row r="809" s="2" customFormat="1" ht="16.5" customHeight="1">
      <c r="A809" s="39"/>
      <c r="B809" s="40"/>
      <c r="C809" s="201" t="s">
        <v>1413</v>
      </c>
      <c r="D809" s="201" t="s">
        <v>138</v>
      </c>
      <c r="E809" s="202" t="s">
        <v>1414</v>
      </c>
      <c r="F809" s="203" t="s">
        <v>1415</v>
      </c>
      <c r="G809" s="204" t="s">
        <v>166</v>
      </c>
      <c r="H809" s="205">
        <v>49.508000000000003</v>
      </c>
      <c r="I809" s="206"/>
      <c r="J809" s="207">
        <f>ROUND(I809*H809,2)</f>
        <v>0</v>
      </c>
      <c r="K809" s="203" t="s">
        <v>142</v>
      </c>
      <c r="L809" s="45"/>
      <c r="M809" s="208" t="s">
        <v>19</v>
      </c>
      <c r="N809" s="209" t="s">
        <v>47</v>
      </c>
      <c r="O809" s="85"/>
      <c r="P809" s="210">
        <f>O809*H809</f>
        <v>0</v>
      </c>
      <c r="Q809" s="210">
        <v>0</v>
      </c>
      <c r="R809" s="210">
        <f>Q809*H809</f>
        <v>0</v>
      </c>
      <c r="S809" s="210">
        <v>0.081500000000000003</v>
      </c>
      <c r="T809" s="211">
        <f>S809*H809</f>
        <v>4.0349020000000007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12" t="s">
        <v>261</v>
      </c>
      <c r="AT809" s="212" t="s">
        <v>138</v>
      </c>
      <c r="AU809" s="212" t="s">
        <v>144</v>
      </c>
      <c r="AY809" s="18" t="s">
        <v>135</v>
      </c>
      <c r="BE809" s="213">
        <f>IF(N809="základní",J809,0)</f>
        <v>0</v>
      </c>
      <c r="BF809" s="213">
        <f>IF(N809="snížená",J809,0)</f>
        <v>0</v>
      </c>
      <c r="BG809" s="213">
        <f>IF(N809="zákl. přenesená",J809,0)</f>
        <v>0</v>
      </c>
      <c r="BH809" s="213">
        <f>IF(N809="sníž. přenesená",J809,0)</f>
        <v>0</v>
      </c>
      <c r="BI809" s="213">
        <f>IF(N809="nulová",J809,0)</f>
        <v>0</v>
      </c>
      <c r="BJ809" s="18" t="s">
        <v>144</v>
      </c>
      <c r="BK809" s="213">
        <f>ROUND(I809*H809,2)</f>
        <v>0</v>
      </c>
      <c r="BL809" s="18" t="s">
        <v>261</v>
      </c>
      <c r="BM809" s="212" t="s">
        <v>1416</v>
      </c>
    </row>
    <row r="810" s="2" customFormat="1">
      <c r="A810" s="39"/>
      <c r="B810" s="40"/>
      <c r="C810" s="41"/>
      <c r="D810" s="214" t="s">
        <v>146</v>
      </c>
      <c r="E810" s="41"/>
      <c r="F810" s="215" t="s">
        <v>1417</v>
      </c>
      <c r="G810" s="41"/>
      <c r="H810" s="41"/>
      <c r="I810" s="216"/>
      <c r="J810" s="41"/>
      <c r="K810" s="41"/>
      <c r="L810" s="45"/>
      <c r="M810" s="217"/>
      <c r="N810" s="218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146</v>
      </c>
      <c r="AU810" s="18" t="s">
        <v>144</v>
      </c>
    </row>
    <row r="811" s="2" customFormat="1">
      <c r="A811" s="39"/>
      <c r="B811" s="40"/>
      <c r="C811" s="41"/>
      <c r="D811" s="219" t="s">
        <v>148</v>
      </c>
      <c r="E811" s="41"/>
      <c r="F811" s="220" t="s">
        <v>1418</v>
      </c>
      <c r="G811" s="41"/>
      <c r="H811" s="41"/>
      <c r="I811" s="216"/>
      <c r="J811" s="41"/>
      <c r="K811" s="41"/>
      <c r="L811" s="45"/>
      <c r="M811" s="217"/>
      <c r="N811" s="218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148</v>
      </c>
      <c r="AU811" s="18" t="s">
        <v>144</v>
      </c>
    </row>
    <row r="812" s="13" customFormat="1">
      <c r="A812" s="13"/>
      <c r="B812" s="221"/>
      <c r="C812" s="222"/>
      <c r="D812" s="214" t="s">
        <v>150</v>
      </c>
      <c r="E812" s="223" t="s">
        <v>19</v>
      </c>
      <c r="F812" s="224" t="s">
        <v>1419</v>
      </c>
      <c r="G812" s="222"/>
      <c r="H812" s="225">
        <v>49.508000000000003</v>
      </c>
      <c r="I812" s="226"/>
      <c r="J812" s="222"/>
      <c r="K812" s="222"/>
      <c r="L812" s="227"/>
      <c r="M812" s="228"/>
      <c r="N812" s="229"/>
      <c r="O812" s="229"/>
      <c r="P812" s="229"/>
      <c r="Q812" s="229"/>
      <c r="R812" s="229"/>
      <c r="S812" s="229"/>
      <c r="T812" s="230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1" t="s">
        <v>150</v>
      </c>
      <c r="AU812" s="231" t="s">
        <v>144</v>
      </c>
      <c r="AV812" s="13" t="s">
        <v>144</v>
      </c>
      <c r="AW812" s="13" t="s">
        <v>36</v>
      </c>
      <c r="AX812" s="13" t="s">
        <v>83</v>
      </c>
      <c r="AY812" s="231" t="s">
        <v>135</v>
      </c>
    </row>
    <row r="813" s="2" customFormat="1" ht="21.75" customHeight="1">
      <c r="A813" s="39"/>
      <c r="B813" s="40"/>
      <c r="C813" s="201" t="s">
        <v>1420</v>
      </c>
      <c r="D813" s="201" t="s">
        <v>138</v>
      </c>
      <c r="E813" s="202" t="s">
        <v>1421</v>
      </c>
      <c r="F813" s="203" t="s">
        <v>1422</v>
      </c>
      <c r="G813" s="204" t="s">
        <v>166</v>
      </c>
      <c r="H813" s="205">
        <v>94.665000000000006</v>
      </c>
      <c r="I813" s="206"/>
      <c r="J813" s="207">
        <f>ROUND(I813*H813,2)</f>
        <v>0</v>
      </c>
      <c r="K813" s="203" t="s">
        <v>142</v>
      </c>
      <c r="L813" s="45"/>
      <c r="M813" s="208" t="s">
        <v>19</v>
      </c>
      <c r="N813" s="209" t="s">
        <v>47</v>
      </c>
      <c r="O813" s="85"/>
      <c r="P813" s="210">
        <f>O813*H813</f>
        <v>0</v>
      </c>
      <c r="Q813" s="210">
        <v>0.0060499999999999998</v>
      </c>
      <c r="R813" s="210">
        <f>Q813*H813</f>
        <v>0.57272325000000002</v>
      </c>
      <c r="S813" s="210">
        <v>0</v>
      </c>
      <c r="T813" s="211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2" t="s">
        <v>261</v>
      </c>
      <c r="AT813" s="212" t="s">
        <v>138</v>
      </c>
      <c r="AU813" s="212" t="s">
        <v>144</v>
      </c>
      <c r="AY813" s="18" t="s">
        <v>135</v>
      </c>
      <c r="BE813" s="213">
        <f>IF(N813="základní",J813,0)</f>
        <v>0</v>
      </c>
      <c r="BF813" s="213">
        <f>IF(N813="snížená",J813,0)</f>
        <v>0</v>
      </c>
      <c r="BG813" s="213">
        <f>IF(N813="zákl. přenesená",J813,0)</f>
        <v>0</v>
      </c>
      <c r="BH813" s="213">
        <f>IF(N813="sníž. přenesená",J813,0)</f>
        <v>0</v>
      </c>
      <c r="BI813" s="213">
        <f>IF(N813="nulová",J813,0)</f>
        <v>0</v>
      </c>
      <c r="BJ813" s="18" t="s">
        <v>144</v>
      </c>
      <c r="BK813" s="213">
        <f>ROUND(I813*H813,2)</f>
        <v>0</v>
      </c>
      <c r="BL813" s="18" t="s">
        <v>261</v>
      </c>
      <c r="BM813" s="212" t="s">
        <v>1423</v>
      </c>
    </row>
    <row r="814" s="2" customFormat="1">
      <c r="A814" s="39"/>
      <c r="B814" s="40"/>
      <c r="C814" s="41"/>
      <c r="D814" s="214" t="s">
        <v>146</v>
      </c>
      <c r="E814" s="41"/>
      <c r="F814" s="215" t="s">
        <v>1424</v>
      </c>
      <c r="G814" s="41"/>
      <c r="H814" s="41"/>
      <c r="I814" s="216"/>
      <c r="J814" s="41"/>
      <c r="K814" s="41"/>
      <c r="L814" s="45"/>
      <c r="M814" s="217"/>
      <c r="N814" s="218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146</v>
      </c>
      <c r="AU814" s="18" t="s">
        <v>144</v>
      </c>
    </row>
    <row r="815" s="2" customFormat="1">
      <c r="A815" s="39"/>
      <c r="B815" s="40"/>
      <c r="C815" s="41"/>
      <c r="D815" s="219" t="s">
        <v>148</v>
      </c>
      <c r="E815" s="41"/>
      <c r="F815" s="220" t="s">
        <v>1425</v>
      </c>
      <c r="G815" s="41"/>
      <c r="H815" s="41"/>
      <c r="I815" s="216"/>
      <c r="J815" s="41"/>
      <c r="K815" s="41"/>
      <c r="L815" s="45"/>
      <c r="M815" s="217"/>
      <c r="N815" s="218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148</v>
      </c>
      <c r="AU815" s="18" t="s">
        <v>144</v>
      </c>
    </row>
    <row r="816" s="13" customFormat="1">
      <c r="A816" s="13"/>
      <c r="B816" s="221"/>
      <c r="C816" s="222"/>
      <c r="D816" s="214" t="s">
        <v>150</v>
      </c>
      <c r="E816" s="223" t="s">
        <v>19</v>
      </c>
      <c r="F816" s="224" t="s">
        <v>1426</v>
      </c>
      <c r="G816" s="222"/>
      <c r="H816" s="225">
        <v>94.665000000000006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1" t="s">
        <v>150</v>
      </c>
      <c r="AU816" s="231" t="s">
        <v>144</v>
      </c>
      <c r="AV816" s="13" t="s">
        <v>144</v>
      </c>
      <c r="AW816" s="13" t="s">
        <v>36</v>
      </c>
      <c r="AX816" s="13" t="s">
        <v>83</v>
      </c>
      <c r="AY816" s="231" t="s">
        <v>135</v>
      </c>
    </row>
    <row r="817" s="2" customFormat="1" ht="16.5" customHeight="1">
      <c r="A817" s="39"/>
      <c r="B817" s="40"/>
      <c r="C817" s="253" t="s">
        <v>1427</v>
      </c>
      <c r="D817" s="253" t="s">
        <v>284</v>
      </c>
      <c r="E817" s="254" t="s">
        <v>1428</v>
      </c>
      <c r="F817" s="255" t="s">
        <v>1429</v>
      </c>
      <c r="G817" s="256" t="s">
        <v>166</v>
      </c>
      <c r="H817" s="257">
        <v>104.13200000000001</v>
      </c>
      <c r="I817" s="258"/>
      <c r="J817" s="259">
        <f>ROUND(I817*H817,2)</f>
        <v>0</v>
      </c>
      <c r="K817" s="255" t="s">
        <v>142</v>
      </c>
      <c r="L817" s="260"/>
      <c r="M817" s="261" t="s">
        <v>19</v>
      </c>
      <c r="N817" s="262" t="s">
        <v>47</v>
      </c>
      <c r="O817" s="85"/>
      <c r="P817" s="210">
        <f>O817*H817</f>
        <v>0</v>
      </c>
      <c r="Q817" s="210">
        <v>0.0129</v>
      </c>
      <c r="R817" s="210">
        <f>Q817*H817</f>
        <v>1.3433028</v>
      </c>
      <c r="S817" s="210">
        <v>0</v>
      </c>
      <c r="T817" s="211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2" t="s">
        <v>368</v>
      </c>
      <c r="AT817" s="212" t="s">
        <v>284</v>
      </c>
      <c r="AU817" s="212" t="s">
        <v>144</v>
      </c>
      <c r="AY817" s="18" t="s">
        <v>135</v>
      </c>
      <c r="BE817" s="213">
        <f>IF(N817="základní",J817,0)</f>
        <v>0</v>
      </c>
      <c r="BF817" s="213">
        <f>IF(N817="snížená",J817,0)</f>
        <v>0</v>
      </c>
      <c r="BG817" s="213">
        <f>IF(N817="zákl. přenesená",J817,0)</f>
        <v>0</v>
      </c>
      <c r="BH817" s="213">
        <f>IF(N817="sníž. přenesená",J817,0)</f>
        <v>0</v>
      </c>
      <c r="BI817" s="213">
        <f>IF(N817="nulová",J817,0)</f>
        <v>0</v>
      </c>
      <c r="BJ817" s="18" t="s">
        <v>144</v>
      </c>
      <c r="BK817" s="213">
        <f>ROUND(I817*H817,2)</f>
        <v>0</v>
      </c>
      <c r="BL817" s="18" t="s">
        <v>261</v>
      </c>
      <c r="BM817" s="212" t="s">
        <v>1430</v>
      </c>
    </row>
    <row r="818" s="2" customFormat="1">
      <c r="A818" s="39"/>
      <c r="B818" s="40"/>
      <c r="C818" s="41"/>
      <c r="D818" s="214" t="s">
        <v>146</v>
      </c>
      <c r="E818" s="41"/>
      <c r="F818" s="215" t="s">
        <v>1429</v>
      </c>
      <c r="G818" s="41"/>
      <c r="H818" s="41"/>
      <c r="I818" s="216"/>
      <c r="J818" s="41"/>
      <c r="K818" s="41"/>
      <c r="L818" s="45"/>
      <c r="M818" s="217"/>
      <c r="N818" s="218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146</v>
      </c>
      <c r="AU818" s="18" t="s">
        <v>144</v>
      </c>
    </row>
    <row r="819" s="2" customFormat="1">
      <c r="A819" s="39"/>
      <c r="B819" s="40"/>
      <c r="C819" s="41"/>
      <c r="D819" s="219" t="s">
        <v>148</v>
      </c>
      <c r="E819" s="41"/>
      <c r="F819" s="220" t="s">
        <v>1431</v>
      </c>
      <c r="G819" s="41"/>
      <c r="H819" s="41"/>
      <c r="I819" s="216"/>
      <c r="J819" s="41"/>
      <c r="K819" s="41"/>
      <c r="L819" s="45"/>
      <c r="M819" s="217"/>
      <c r="N819" s="218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148</v>
      </c>
      <c r="AU819" s="18" t="s">
        <v>144</v>
      </c>
    </row>
    <row r="820" s="13" customFormat="1">
      <c r="A820" s="13"/>
      <c r="B820" s="221"/>
      <c r="C820" s="222"/>
      <c r="D820" s="214" t="s">
        <v>150</v>
      </c>
      <c r="E820" s="222"/>
      <c r="F820" s="224" t="s">
        <v>1432</v>
      </c>
      <c r="G820" s="222"/>
      <c r="H820" s="225">
        <v>104.13200000000001</v>
      </c>
      <c r="I820" s="226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1" t="s">
        <v>150</v>
      </c>
      <c r="AU820" s="231" t="s">
        <v>144</v>
      </c>
      <c r="AV820" s="13" t="s">
        <v>144</v>
      </c>
      <c r="AW820" s="13" t="s">
        <v>4</v>
      </c>
      <c r="AX820" s="13" t="s">
        <v>83</v>
      </c>
      <c r="AY820" s="231" t="s">
        <v>135</v>
      </c>
    </row>
    <row r="821" s="2" customFormat="1" ht="16.5" customHeight="1">
      <c r="A821" s="39"/>
      <c r="B821" s="40"/>
      <c r="C821" s="201" t="s">
        <v>1433</v>
      </c>
      <c r="D821" s="201" t="s">
        <v>138</v>
      </c>
      <c r="E821" s="202" t="s">
        <v>1434</v>
      </c>
      <c r="F821" s="203" t="s">
        <v>1435</v>
      </c>
      <c r="G821" s="204" t="s">
        <v>166</v>
      </c>
      <c r="H821" s="205">
        <v>3</v>
      </c>
      <c r="I821" s="206"/>
      <c r="J821" s="207">
        <f>ROUND(I821*H821,2)</f>
        <v>0</v>
      </c>
      <c r="K821" s="203" t="s">
        <v>142</v>
      </c>
      <c r="L821" s="45"/>
      <c r="M821" s="208" t="s">
        <v>19</v>
      </c>
      <c r="N821" s="209" t="s">
        <v>47</v>
      </c>
      <c r="O821" s="85"/>
      <c r="P821" s="210">
        <f>O821*H821</f>
        <v>0</v>
      </c>
      <c r="Q821" s="210">
        <v>0.00057898590000000005</v>
      </c>
      <c r="R821" s="210">
        <f>Q821*H821</f>
        <v>0.0017369577000000002</v>
      </c>
      <c r="S821" s="210">
        <v>0</v>
      </c>
      <c r="T821" s="211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12" t="s">
        <v>261</v>
      </c>
      <c r="AT821" s="212" t="s">
        <v>138</v>
      </c>
      <c r="AU821" s="212" t="s">
        <v>144</v>
      </c>
      <c r="AY821" s="18" t="s">
        <v>135</v>
      </c>
      <c r="BE821" s="213">
        <f>IF(N821="základní",J821,0)</f>
        <v>0</v>
      </c>
      <c r="BF821" s="213">
        <f>IF(N821="snížená",J821,0)</f>
        <v>0</v>
      </c>
      <c r="BG821" s="213">
        <f>IF(N821="zákl. přenesená",J821,0)</f>
        <v>0</v>
      </c>
      <c r="BH821" s="213">
        <f>IF(N821="sníž. přenesená",J821,0)</f>
        <v>0</v>
      </c>
      <c r="BI821" s="213">
        <f>IF(N821="nulová",J821,0)</f>
        <v>0</v>
      </c>
      <c r="BJ821" s="18" t="s">
        <v>144</v>
      </c>
      <c r="BK821" s="213">
        <f>ROUND(I821*H821,2)</f>
        <v>0</v>
      </c>
      <c r="BL821" s="18" t="s">
        <v>261</v>
      </c>
      <c r="BM821" s="212" t="s">
        <v>1436</v>
      </c>
    </row>
    <row r="822" s="2" customFormat="1">
      <c r="A822" s="39"/>
      <c r="B822" s="40"/>
      <c r="C822" s="41"/>
      <c r="D822" s="214" t="s">
        <v>146</v>
      </c>
      <c r="E822" s="41"/>
      <c r="F822" s="215" t="s">
        <v>1437</v>
      </c>
      <c r="G822" s="41"/>
      <c r="H822" s="41"/>
      <c r="I822" s="216"/>
      <c r="J822" s="41"/>
      <c r="K822" s="41"/>
      <c r="L822" s="45"/>
      <c r="M822" s="217"/>
      <c r="N822" s="218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146</v>
      </c>
      <c r="AU822" s="18" t="s">
        <v>144</v>
      </c>
    </row>
    <row r="823" s="2" customFormat="1">
      <c r="A823" s="39"/>
      <c r="B823" s="40"/>
      <c r="C823" s="41"/>
      <c r="D823" s="219" t="s">
        <v>148</v>
      </c>
      <c r="E823" s="41"/>
      <c r="F823" s="220" t="s">
        <v>1438</v>
      </c>
      <c r="G823" s="41"/>
      <c r="H823" s="41"/>
      <c r="I823" s="216"/>
      <c r="J823" s="41"/>
      <c r="K823" s="41"/>
      <c r="L823" s="45"/>
      <c r="M823" s="217"/>
      <c r="N823" s="218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148</v>
      </c>
      <c r="AU823" s="18" t="s">
        <v>144</v>
      </c>
    </row>
    <row r="824" s="13" customFormat="1">
      <c r="A824" s="13"/>
      <c r="B824" s="221"/>
      <c r="C824" s="222"/>
      <c r="D824" s="214" t="s">
        <v>150</v>
      </c>
      <c r="E824" s="223" t="s">
        <v>19</v>
      </c>
      <c r="F824" s="224" t="s">
        <v>1439</v>
      </c>
      <c r="G824" s="222"/>
      <c r="H824" s="225">
        <v>3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150</v>
      </c>
      <c r="AU824" s="231" t="s">
        <v>144</v>
      </c>
      <c r="AV824" s="13" t="s">
        <v>144</v>
      </c>
      <c r="AW824" s="13" t="s">
        <v>36</v>
      </c>
      <c r="AX824" s="13" t="s">
        <v>83</v>
      </c>
      <c r="AY824" s="231" t="s">
        <v>135</v>
      </c>
    </row>
    <row r="825" s="2" customFormat="1" ht="16.5" customHeight="1">
      <c r="A825" s="39"/>
      <c r="B825" s="40"/>
      <c r="C825" s="253" t="s">
        <v>1440</v>
      </c>
      <c r="D825" s="253" t="s">
        <v>284</v>
      </c>
      <c r="E825" s="254" t="s">
        <v>1441</v>
      </c>
      <c r="F825" s="255" t="s">
        <v>1442</v>
      </c>
      <c r="G825" s="256" t="s">
        <v>166</v>
      </c>
      <c r="H825" s="257">
        <v>3.2999999999999998</v>
      </c>
      <c r="I825" s="258"/>
      <c r="J825" s="259">
        <f>ROUND(I825*H825,2)</f>
        <v>0</v>
      </c>
      <c r="K825" s="255" t="s">
        <v>142</v>
      </c>
      <c r="L825" s="260"/>
      <c r="M825" s="261" t="s">
        <v>19</v>
      </c>
      <c r="N825" s="262" t="s">
        <v>47</v>
      </c>
      <c r="O825" s="85"/>
      <c r="P825" s="210">
        <f>O825*H825</f>
        <v>0</v>
      </c>
      <c r="Q825" s="210">
        <v>0.01</v>
      </c>
      <c r="R825" s="210">
        <f>Q825*H825</f>
        <v>0.033000000000000002</v>
      </c>
      <c r="S825" s="210">
        <v>0</v>
      </c>
      <c r="T825" s="211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2" t="s">
        <v>368</v>
      </c>
      <c r="AT825" s="212" t="s">
        <v>284</v>
      </c>
      <c r="AU825" s="212" t="s">
        <v>144</v>
      </c>
      <c r="AY825" s="18" t="s">
        <v>135</v>
      </c>
      <c r="BE825" s="213">
        <f>IF(N825="základní",J825,0)</f>
        <v>0</v>
      </c>
      <c r="BF825" s="213">
        <f>IF(N825="snížená",J825,0)</f>
        <v>0</v>
      </c>
      <c r="BG825" s="213">
        <f>IF(N825="zákl. přenesená",J825,0)</f>
        <v>0</v>
      </c>
      <c r="BH825" s="213">
        <f>IF(N825="sníž. přenesená",J825,0)</f>
        <v>0</v>
      </c>
      <c r="BI825" s="213">
        <f>IF(N825="nulová",J825,0)</f>
        <v>0</v>
      </c>
      <c r="BJ825" s="18" t="s">
        <v>144</v>
      </c>
      <c r="BK825" s="213">
        <f>ROUND(I825*H825,2)</f>
        <v>0</v>
      </c>
      <c r="BL825" s="18" t="s">
        <v>261</v>
      </c>
      <c r="BM825" s="212" t="s">
        <v>1443</v>
      </c>
    </row>
    <row r="826" s="2" customFormat="1">
      <c r="A826" s="39"/>
      <c r="B826" s="40"/>
      <c r="C826" s="41"/>
      <c r="D826" s="214" t="s">
        <v>146</v>
      </c>
      <c r="E826" s="41"/>
      <c r="F826" s="215" t="s">
        <v>1442</v>
      </c>
      <c r="G826" s="41"/>
      <c r="H826" s="41"/>
      <c r="I826" s="216"/>
      <c r="J826" s="41"/>
      <c r="K826" s="41"/>
      <c r="L826" s="45"/>
      <c r="M826" s="217"/>
      <c r="N826" s="218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146</v>
      </c>
      <c r="AU826" s="18" t="s">
        <v>144</v>
      </c>
    </row>
    <row r="827" s="2" customFormat="1">
      <c r="A827" s="39"/>
      <c r="B827" s="40"/>
      <c r="C827" s="41"/>
      <c r="D827" s="219" t="s">
        <v>148</v>
      </c>
      <c r="E827" s="41"/>
      <c r="F827" s="220" t="s">
        <v>1444</v>
      </c>
      <c r="G827" s="41"/>
      <c r="H827" s="41"/>
      <c r="I827" s="216"/>
      <c r="J827" s="41"/>
      <c r="K827" s="41"/>
      <c r="L827" s="45"/>
      <c r="M827" s="217"/>
      <c r="N827" s="218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148</v>
      </c>
      <c r="AU827" s="18" t="s">
        <v>144</v>
      </c>
    </row>
    <row r="828" s="13" customFormat="1">
      <c r="A828" s="13"/>
      <c r="B828" s="221"/>
      <c r="C828" s="222"/>
      <c r="D828" s="214" t="s">
        <v>150</v>
      </c>
      <c r="E828" s="222"/>
      <c r="F828" s="224" t="s">
        <v>1445</v>
      </c>
      <c r="G828" s="222"/>
      <c r="H828" s="225">
        <v>3.2999999999999998</v>
      </c>
      <c r="I828" s="226"/>
      <c r="J828" s="222"/>
      <c r="K828" s="222"/>
      <c r="L828" s="227"/>
      <c r="M828" s="228"/>
      <c r="N828" s="229"/>
      <c r="O828" s="229"/>
      <c r="P828" s="229"/>
      <c r="Q828" s="229"/>
      <c r="R828" s="229"/>
      <c r="S828" s="229"/>
      <c r="T828" s="230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1" t="s">
        <v>150</v>
      </c>
      <c r="AU828" s="231" t="s">
        <v>144</v>
      </c>
      <c r="AV828" s="13" t="s">
        <v>144</v>
      </c>
      <c r="AW828" s="13" t="s">
        <v>4</v>
      </c>
      <c r="AX828" s="13" t="s">
        <v>83</v>
      </c>
      <c r="AY828" s="231" t="s">
        <v>135</v>
      </c>
    </row>
    <row r="829" s="2" customFormat="1" ht="16.5" customHeight="1">
      <c r="A829" s="39"/>
      <c r="B829" s="40"/>
      <c r="C829" s="201" t="s">
        <v>1446</v>
      </c>
      <c r="D829" s="201" t="s">
        <v>138</v>
      </c>
      <c r="E829" s="202" t="s">
        <v>1447</v>
      </c>
      <c r="F829" s="203" t="s">
        <v>1448</v>
      </c>
      <c r="G829" s="204" t="s">
        <v>203</v>
      </c>
      <c r="H829" s="205">
        <v>28.25</v>
      </c>
      <c r="I829" s="206"/>
      <c r="J829" s="207">
        <f>ROUND(I829*H829,2)</f>
        <v>0</v>
      </c>
      <c r="K829" s="203" t="s">
        <v>142</v>
      </c>
      <c r="L829" s="45"/>
      <c r="M829" s="208" t="s">
        <v>19</v>
      </c>
      <c r="N829" s="209" t="s">
        <v>47</v>
      </c>
      <c r="O829" s="85"/>
      <c r="P829" s="210">
        <f>O829*H829</f>
        <v>0</v>
      </c>
      <c r="Q829" s="210">
        <v>0.00055000000000000003</v>
      </c>
      <c r="R829" s="210">
        <f>Q829*H829</f>
        <v>0.015537500000000001</v>
      </c>
      <c r="S829" s="210">
        <v>0</v>
      </c>
      <c r="T829" s="211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2" t="s">
        <v>261</v>
      </c>
      <c r="AT829" s="212" t="s">
        <v>138</v>
      </c>
      <c r="AU829" s="212" t="s">
        <v>144</v>
      </c>
      <c r="AY829" s="18" t="s">
        <v>135</v>
      </c>
      <c r="BE829" s="213">
        <f>IF(N829="základní",J829,0)</f>
        <v>0</v>
      </c>
      <c r="BF829" s="213">
        <f>IF(N829="snížená",J829,0)</f>
        <v>0</v>
      </c>
      <c r="BG829" s="213">
        <f>IF(N829="zákl. přenesená",J829,0)</f>
        <v>0</v>
      </c>
      <c r="BH829" s="213">
        <f>IF(N829="sníž. přenesená",J829,0)</f>
        <v>0</v>
      </c>
      <c r="BI829" s="213">
        <f>IF(N829="nulová",J829,0)</f>
        <v>0</v>
      </c>
      <c r="BJ829" s="18" t="s">
        <v>144</v>
      </c>
      <c r="BK829" s="213">
        <f>ROUND(I829*H829,2)</f>
        <v>0</v>
      </c>
      <c r="BL829" s="18" t="s">
        <v>261</v>
      </c>
      <c r="BM829" s="212" t="s">
        <v>1449</v>
      </c>
    </row>
    <row r="830" s="2" customFormat="1">
      <c r="A830" s="39"/>
      <c r="B830" s="40"/>
      <c r="C830" s="41"/>
      <c r="D830" s="214" t="s">
        <v>146</v>
      </c>
      <c r="E830" s="41"/>
      <c r="F830" s="215" t="s">
        <v>1450</v>
      </c>
      <c r="G830" s="41"/>
      <c r="H830" s="41"/>
      <c r="I830" s="216"/>
      <c r="J830" s="41"/>
      <c r="K830" s="41"/>
      <c r="L830" s="45"/>
      <c r="M830" s="217"/>
      <c r="N830" s="218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146</v>
      </c>
      <c r="AU830" s="18" t="s">
        <v>144</v>
      </c>
    </row>
    <row r="831" s="2" customFormat="1">
      <c r="A831" s="39"/>
      <c r="B831" s="40"/>
      <c r="C831" s="41"/>
      <c r="D831" s="219" t="s">
        <v>148</v>
      </c>
      <c r="E831" s="41"/>
      <c r="F831" s="220" t="s">
        <v>1451</v>
      </c>
      <c r="G831" s="41"/>
      <c r="H831" s="41"/>
      <c r="I831" s="216"/>
      <c r="J831" s="41"/>
      <c r="K831" s="41"/>
      <c r="L831" s="45"/>
      <c r="M831" s="217"/>
      <c r="N831" s="218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148</v>
      </c>
      <c r="AU831" s="18" t="s">
        <v>144</v>
      </c>
    </row>
    <row r="832" s="13" customFormat="1">
      <c r="A832" s="13"/>
      <c r="B832" s="221"/>
      <c r="C832" s="222"/>
      <c r="D832" s="214" t="s">
        <v>150</v>
      </c>
      <c r="E832" s="223" t="s">
        <v>19</v>
      </c>
      <c r="F832" s="224" t="s">
        <v>1452</v>
      </c>
      <c r="G832" s="222"/>
      <c r="H832" s="225">
        <v>28.25</v>
      </c>
      <c r="I832" s="226"/>
      <c r="J832" s="222"/>
      <c r="K832" s="222"/>
      <c r="L832" s="227"/>
      <c r="M832" s="228"/>
      <c r="N832" s="229"/>
      <c r="O832" s="229"/>
      <c r="P832" s="229"/>
      <c r="Q832" s="229"/>
      <c r="R832" s="229"/>
      <c r="S832" s="229"/>
      <c r="T832" s="23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1" t="s">
        <v>150</v>
      </c>
      <c r="AU832" s="231" t="s">
        <v>144</v>
      </c>
      <c r="AV832" s="13" t="s">
        <v>144</v>
      </c>
      <c r="AW832" s="13" t="s">
        <v>36</v>
      </c>
      <c r="AX832" s="13" t="s">
        <v>83</v>
      </c>
      <c r="AY832" s="231" t="s">
        <v>135</v>
      </c>
    </row>
    <row r="833" s="2" customFormat="1" ht="16.5" customHeight="1">
      <c r="A833" s="39"/>
      <c r="B833" s="40"/>
      <c r="C833" s="201" t="s">
        <v>1453</v>
      </c>
      <c r="D833" s="201" t="s">
        <v>138</v>
      </c>
      <c r="E833" s="202" t="s">
        <v>1454</v>
      </c>
      <c r="F833" s="203" t="s">
        <v>1455</v>
      </c>
      <c r="G833" s="204" t="s">
        <v>203</v>
      </c>
      <c r="H833" s="205">
        <v>55.649999999999999</v>
      </c>
      <c r="I833" s="206"/>
      <c r="J833" s="207">
        <f>ROUND(I833*H833,2)</f>
        <v>0</v>
      </c>
      <c r="K833" s="203" t="s">
        <v>142</v>
      </c>
      <c r="L833" s="45"/>
      <c r="M833" s="208" t="s">
        <v>19</v>
      </c>
      <c r="N833" s="209" t="s">
        <v>47</v>
      </c>
      <c r="O833" s="85"/>
      <c r="P833" s="210">
        <f>O833*H833</f>
        <v>0</v>
      </c>
      <c r="Q833" s="210">
        <v>0.00050000000000000001</v>
      </c>
      <c r="R833" s="210">
        <f>Q833*H833</f>
        <v>0.027824999999999999</v>
      </c>
      <c r="S833" s="210">
        <v>0</v>
      </c>
      <c r="T833" s="211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12" t="s">
        <v>261</v>
      </c>
      <c r="AT833" s="212" t="s">
        <v>138</v>
      </c>
      <c r="AU833" s="212" t="s">
        <v>144</v>
      </c>
      <c r="AY833" s="18" t="s">
        <v>135</v>
      </c>
      <c r="BE833" s="213">
        <f>IF(N833="základní",J833,0)</f>
        <v>0</v>
      </c>
      <c r="BF833" s="213">
        <f>IF(N833="snížená",J833,0)</f>
        <v>0</v>
      </c>
      <c r="BG833" s="213">
        <f>IF(N833="zákl. přenesená",J833,0)</f>
        <v>0</v>
      </c>
      <c r="BH833" s="213">
        <f>IF(N833="sníž. přenesená",J833,0)</f>
        <v>0</v>
      </c>
      <c r="BI833" s="213">
        <f>IF(N833="nulová",J833,0)</f>
        <v>0</v>
      </c>
      <c r="BJ833" s="18" t="s">
        <v>144</v>
      </c>
      <c r="BK833" s="213">
        <f>ROUND(I833*H833,2)</f>
        <v>0</v>
      </c>
      <c r="BL833" s="18" t="s">
        <v>261</v>
      </c>
      <c r="BM833" s="212" t="s">
        <v>1456</v>
      </c>
    </row>
    <row r="834" s="2" customFormat="1">
      <c r="A834" s="39"/>
      <c r="B834" s="40"/>
      <c r="C834" s="41"/>
      <c r="D834" s="214" t="s">
        <v>146</v>
      </c>
      <c r="E834" s="41"/>
      <c r="F834" s="215" t="s">
        <v>1457</v>
      </c>
      <c r="G834" s="41"/>
      <c r="H834" s="41"/>
      <c r="I834" s="216"/>
      <c r="J834" s="41"/>
      <c r="K834" s="41"/>
      <c r="L834" s="45"/>
      <c r="M834" s="217"/>
      <c r="N834" s="218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146</v>
      </c>
      <c r="AU834" s="18" t="s">
        <v>144</v>
      </c>
    </row>
    <row r="835" s="2" customFormat="1">
      <c r="A835" s="39"/>
      <c r="B835" s="40"/>
      <c r="C835" s="41"/>
      <c r="D835" s="219" t="s">
        <v>148</v>
      </c>
      <c r="E835" s="41"/>
      <c r="F835" s="220" t="s">
        <v>1458</v>
      </c>
      <c r="G835" s="41"/>
      <c r="H835" s="41"/>
      <c r="I835" s="216"/>
      <c r="J835" s="41"/>
      <c r="K835" s="41"/>
      <c r="L835" s="45"/>
      <c r="M835" s="217"/>
      <c r="N835" s="218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148</v>
      </c>
      <c r="AU835" s="18" t="s">
        <v>144</v>
      </c>
    </row>
    <row r="836" s="14" customFormat="1">
      <c r="A836" s="14"/>
      <c r="B836" s="232"/>
      <c r="C836" s="233"/>
      <c r="D836" s="214" t="s">
        <v>150</v>
      </c>
      <c r="E836" s="234" t="s">
        <v>19</v>
      </c>
      <c r="F836" s="235" t="s">
        <v>1459</v>
      </c>
      <c r="G836" s="233"/>
      <c r="H836" s="234" t="s">
        <v>19</v>
      </c>
      <c r="I836" s="236"/>
      <c r="J836" s="233"/>
      <c r="K836" s="233"/>
      <c r="L836" s="237"/>
      <c r="M836" s="238"/>
      <c r="N836" s="239"/>
      <c r="O836" s="239"/>
      <c r="P836" s="239"/>
      <c r="Q836" s="239"/>
      <c r="R836" s="239"/>
      <c r="S836" s="239"/>
      <c r="T836" s="24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1" t="s">
        <v>150</v>
      </c>
      <c r="AU836" s="241" t="s">
        <v>144</v>
      </c>
      <c r="AV836" s="14" t="s">
        <v>83</v>
      </c>
      <c r="AW836" s="14" t="s">
        <v>36</v>
      </c>
      <c r="AX836" s="14" t="s">
        <v>75</v>
      </c>
      <c r="AY836" s="241" t="s">
        <v>135</v>
      </c>
    </row>
    <row r="837" s="13" customFormat="1">
      <c r="A837" s="13"/>
      <c r="B837" s="221"/>
      <c r="C837" s="222"/>
      <c r="D837" s="214" t="s">
        <v>150</v>
      </c>
      <c r="E837" s="223" t="s">
        <v>19</v>
      </c>
      <c r="F837" s="224" t="s">
        <v>1149</v>
      </c>
      <c r="G837" s="222"/>
      <c r="H837" s="225">
        <v>55.649999999999999</v>
      </c>
      <c r="I837" s="226"/>
      <c r="J837" s="222"/>
      <c r="K837" s="222"/>
      <c r="L837" s="227"/>
      <c r="M837" s="228"/>
      <c r="N837" s="229"/>
      <c r="O837" s="229"/>
      <c r="P837" s="229"/>
      <c r="Q837" s="229"/>
      <c r="R837" s="229"/>
      <c r="S837" s="229"/>
      <c r="T837" s="23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1" t="s">
        <v>150</v>
      </c>
      <c r="AU837" s="231" t="s">
        <v>144</v>
      </c>
      <c r="AV837" s="13" t="s">
        <v>144</v>
      </c>
      <c r="AW837" s="13" t="s">
        <v>36</v>
      </c>
      <c r="AX837" s="13" t="s">
        <v>83</v>
      </c>
      <c r="AY837" s="231" t="s">
        <v>135</v>
      </c>
    </row>
    <row r="838" s="2" customFormat="1" ht="16.5" customHeight="1">
      <c r="A838" s="39"/>
      <c r="B838" s="40"/>
      <c r="C838" s="201" t="s">
        <v>1460</v>
      </c>
      <c r="D838" s="201" t="s">
        <v>138</v>
      </c>
      <c r="E838" s="202" t="s">
        <v>1461</v>
      </c>
      <c r="F838" s="203" t="s">
        <v>1462</v>
      </c>
      <c r="G838" s="204" t="s">
        <v>203</v>
      </c>
      <c r="H838" s="205">
        <v>99.150000000000006</v>
      </c>
      <c r="I838" s="206"/>
      <c r="J838" s="207">
        <f>ROUND(I838*H838,2)</f>
        <v>0</v>
      </c>
      <c r="K838" s="203" t="s">
        <v>142</v>
      </c>
      <c r="L838" s="45"/>
      <c r="M838" s="208" t="s">
        <v>19</v>
      </c>
      <c r="N838" s="209" t="s">
        <v>47</v>
      </c>
      <c r="O838" s="85"/>
      <c r="P838" s="210">
        <f>O838*H838</f>
        <v>0</v>
      </c>
      <c r="Q838" s="210">
        <v>3.0000000000000001E-05</v>
      </c>
      <c r="R838" s="210">
        <f>Q838*H838</f>
        <v>0.0029745000000000001</v>
      </c>
      <c r="S838" s="210">
        <v>0</v>
      </c>
      <c r="T838" s="211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12" t="s">
        <v>261</v>
      </c>
      <c r="AT838" s="212" t="s">
        <v>138</v>
      </c>
      <c r="AU838" s="212" t="s">
        <v>144</v>
      </c>
      <c r="AY838" s="18" t="s">
        <v>135</v>
      </c>
      <c r="BE838" s="213">
        <f>IF(N838="základní",J838,0)</f>
        <v>0</v>
      </c>
      <c r="BF838" s="213">
        <f>IF(N838="snížená",J838,0)</f>
        <v>0</v>
      </c>
      <c r="BG838" s="213">
        <f>IF(N838="zákl. přenesená",J838,0)</f>
        <v>0</v>
      </c>
      <c r="BH838" s="213">
        <f>IF(N838="sníž. přenesená",J838,0)</f>
        <v>0</v>
      </c>
      <c r="BI838" s="213">
        <f>IF(N838="nulová",J838,0)</f>
        <v>0</v>
      </c>
      <c r="BJ838" s="18" t="s">
        <v>144</v>
      </c>
      <c r="BK838" s="213">
        <f>ROUND(I838*H838,2)</f>
        <v>0</v>
      </c>
      <c r="BL838" s="18" t="s">
        <v>261</v>
      </c>
      <c r="BM838" s="212" t="s">
        <v>1463</v>
      </c>
    </row>
    <row r="839" s="2" customFormat="1">
      <c r="A839" s="39"/>
      <c r="B839" s="40"/>
      <c r="C839" s="41"/>
      <c r="D839" s="214" t="s">
        <v>146</v>
      </c>
      <c r="E839" s="41"/>
      <c r="F839" s="215" t="s">
        <v>1464</v>
      </c>
      <c r="G839" s="41"/>
      <c r="H839" s="41"/>
      <c r="I839" s="216"/>
      <c r="J839" s="41"/>
      <c r="K839" s="41"/>
      <c r="L839" s="45"/>
      <c r="M839" s="217"/>
      <c r="N839" s="218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146</v>
      </c>
      <c r="AU839" s="18" t="s">
        <v>144</v>
      </c>
    </row>
    <row r="840" s="2" customFormat="1">
      <c r="A840" s="39"/>
      <c r="B840" s="40"/>
      <c r="C840" s="41"/>
      <c r="D840" s="219" t="s">
        <v>148</v>
      </c>
      <c r="E840" s="41"/>
      <c r="F840" s="220" t="s">
        <v>1465</v>
      </c>
      <c r="G840" s="41"/>
      <c r="H840" s="41"/>
      <c r="I840" s="216"/>
      <c r="J840" s="41"/>
      <c r="K840" s="41"/>
      <c r="L840" s="45"/>
      <c r="M840" s="217"/>
      <c r="N840" s="218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148</v>
      </c>
      <c r="AU840" s="18" t="s">
        <v>144</v>
      </c>
    </row>
    <row r="841" s="14" customFormat="1">
      <c r="A841" s="14"/>
      <c r="B841" s="232"/>
      <c r="C841" s="233"/>
      <c r="D841" s="214" t="s">
        <v>150</v>
      </c>
      <c r="E841" s="234" t="s">
        <v>19</v>
      </c>
      <c r="F841" s="235" t="s">
        <v>1466</v>
      </c>
      <c r="G841" s="233"/>
      <c r="H841" s="234" t="s">
        <v>19</v>
      </c>
      <c r="I841" s="236"/>
      <c r="J841" s="233"/>
      <c r="K841" s="233"/>
      <c r="L841" s="237"/>
      <c r="M841" s="238"/>
      <c r="N841" s="239"/>
      <c r="O841" s="239"/>
      <c r="P841" s="239"/>
      <c r="Q841" s="239"/>
      <c r="R841" s="239"/>
      <c r="S841" s="239"/>
      <c r="T841" s="24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1" t="s">
        <v>150</v>
      </c>
      <c r="AU841" s="241" t="s">
        <v>144</v>
      </c>
      <c r="AV841" s="14" t="s">
        <v>83</v>
      </c>
      <c r="AW841" s="14" t="s">
        <v>36</v>
      </c>
      <c r="AX841" s="14" t="s">
        <v>75</v>
      </c>
      <c r="AY841" s="241" t="s">
        <v>135</v>
      </c>
    </row>
    <row r="842" s="13" customFormat="1">
      <c r="A842" s="13"/>
      <c r="B842" s="221"/>
      <c r="C842" s="222"/>
      <c r="D842" s="214" t="s">
        <v>150</v>
      </c>
      <c r="E842" s="223" t="s">
        <v>19</v>
      </c>
      <c r="F842" s="224" t="s">
        <v>1467</v>
      </c>
      <c r="G842" s="222"/>
      <c r="H842" s="225">
        <v>52.5</v>
      </c>
      <c r="I842" s="226"/>
      <c r="J842" s="222"/>
      <c r="K842" s="222"/>
      <c r="L842" s="227"/>
      <c r="M842" s="228"/>
      <c r="N842" s="229"/>
      <c r="O842" s="229"/>
      <c r="P842" s="229"/>
      <c r="Q842" s="229"/>
      <c r="R842" s="229"/>
      <c r="S842" s="229"/>
      <c r="T842" s="230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1" t="s">
        <v>150</v>
      </c>
      <c r="AU842" s="231" t="s">
        <v>144</v>
      </c>
      <c r="AV842" s="13" t="s">
        <v>144</v>
      </c>
      <c r="AW842" s="13" t="s">
        <v>36</v>
      </c>
      <c r="AX842" s="13" t="s">
        <v>75</v>
      </c>
      <c r="AY842" s="231" t="s">
        <v>135</v>
      </c>
    </row>
    <row r="843" s="14" customFormat="1">
      <c r="A843" s="14"/>
      <c r="B843" s="232"/>
      <c r="C843" s="233"/>
      <c r="D843" s="214" t="s">
        <v>150</v>
      </c>
      <c r="E843" s="234" t="s">
        <v>19</v>
      </c>
      <c r="F843" s="235" t="s">
        <v>1468</v>
      </c>
      <c r="G843" s="233"/>
      <c r="H843" s="234" t="s">
        <v>19</v>
      </c>
      <c r="I843" s="236"/>
      <c r="J843" s="233"/>
      <c r="K843" s="233"/>
      <c r="L843" s="237"/>
      <c r="M843" s="238"/>
      <c r="N843" s="239"/>
      <c r="O843" s="239"/>
      <c r="P843" s="239"/>
      <c r="Q843" s="239"/>
      <c r="R843" s="239"/>
      <c r="S843" s="239"/>
      <c r="T843" s="24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1" t="s">
        <v>150</v>
      </c>
      <c r="AU843" s="241" t="s">
        <v>144</v>
      </c>
      <c r="AV843" s="14" t="s">
        <v>83</v>
      </c>
      <c r="AW843" s="14" t="s">
        <v>36</v>
      </c>
      <c r="AX843" s="14" t="s">
        <v>75</v>
      </c>
      <c r="AY843" s="241" t="s">
        <v>135</v>
      </c>
    </row>
    <row r="844" s="13" customFormat="1">
      <c r="A844" s="13"/>
      <c r="B844" s="221"/>
      <c r="C844" s="222"/>
      <c r="D844" s="214" t="s">
        <v>150</v>
      </c>
      <c r="E844" s="223" t="s">
        <v>19</v>
      </c>
      <c r="F844" s="224" t="s">
        <v>1469</v>
      </c>
      <c r="G844" s="222"/>
      <c r="H844" s="225">
        <v>46.649999999999999</v>
      </c>
      <c r="I844" s="226"/>
      <c r="J844" s="222"/>
      <c r="K844" s="222"/>
      <c r="L844" s="227"/>
      <c r="M844" s="228"/>
      <c r="N844" s="229"/>
      <c r="O844" s="229"/>
      <c r="P844" s="229"/>
      <c r="Q844" s="229"/>
      <c r="R844" s="229"/>
      <c r="S844" s="229"/>
      <c r="T844" s="23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1" t="s">
        <v>150</v>
      </c>
      <c r="AU844" s="231" t="s">
        <v>144</v>
      </c>
      <c r="AV844" s="13" t="s">
        <v>144</v>
      </c>
      <c r="AW844" s="13" t="s">
        <v>36</v>
      </c>
      <c r="AX844" s="13" t="s">
        <v>75</v>
      </c>
      <c r="AY844" s="231" t="s">
        <v>135</v>
      </c>
    </row>
    <row r="845" s="15" customFormat="1">
      <c r="A845" s="15"/>
      <c r="B845" s="242"/>
      <c r="C845" s="243"/>
      <c r="D845" s="214" t="s">
        <v>150</v>
      </c>
      <c r="E845" s="244" t="s">
        <v>19</v>
      </c>
      <c r="F845" s="245" t="s">
        <v>174</v>
      </c>
      <c r="G845" s="243"/>
      <c r="H845" s="246">
        <v>99.150000000000006</v>
      </c>
      <c r="I845" s="247"/>
      <c r="J845" s="243"/>
      <c r="K845" s="243"/>
      <c r="L845" s="248"/>
      <c r="M845" s="249"/>
      <c r="N845" s="250"/>
      <c r="O845" s="250"/>
      <c r="P845" s="250"/>
      <c r="Q845" s="250"/>
      <c r="R845" s="250"/>
      <c r="S845" s="250"/>
      <c r="T845" s="251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2" t="s">
        <v>150</v>
      </c>
      <c r="AU845" s="252" t="s">
        <v>144</v>
      </c>
      <c r="AV845" s="15" t="s">
        <v>143</v>
      </c>
      <c r="AW845" s="15" t="s">
        <v>36</v>
      </c>
      <c r="AX845" s="15" t="s">
        <v>83</v>
      </c>
      <c r="AY845" s="252" t="s">
        <v>135</v>
      </c>
    </row>
    <row r="846" s="2" customFormat="1" ht="16.5" customHeight="1">
      <c r="A846" s="39"/>
      <c r="B846" s="40"/>
      <c r="C846" s="201" t="s">
        <v>1470</v>
      </c>
      <c r="D846" s="201" t="s">
        <v>138</v>
      </c>
      <c r="E846" s="202" t="s">
        <v>1471</v>
      </c>
      <c r="F846" s="203" t="s">
        <v>1472</v>
      </c>
      <c r="G846" s="204" t="s">
        <v>141</v>
      </c>
      <c r="H846" s="205">
        <v>35</v>
      </c>
      <c r="I846" s="206"/>
      <c r="J846" s="207">
        <f>ROUND(I846*H846,2)</f>
        <v>0</v>
      </c>
      <c r="K846" s="203" t="s">
        <v>142</v>
      </c>
      <c r="L846" s="45"/>
      <c r="M846" s="208" t="s">
        <v>19</v>
      </c>
      <c r="N846" s="209" t="s">
        <v>47</v>
      </c>
      <c r="O846" s="85"/>
      <c r="P846" s="210">
        <f>O846*H846</f>
        <v>0</v>
      </c>
      <c r="Q846" s="210">
        <v>0</v>
      </c>
      <c r="R846" s="210">
        <f>Q846*H846</f>
        <v>0</v>
      </c>
      <c r="S846" s="210">
        <v>0</v>
      </c>
      <c r="T846" s="211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12" t="s">
        <v>261</v>
      </c>
      <c r="AT846" s="212" t="s">
        <v>138</v>
      </c>
      <c r="AU846" s="212" t="s">
        <v>144</v>
      </c>
      <c r="AY846" s="18" t="s">
        <v>135</v>
      </c>
      <c r="BE846" s="213">
        <f>IF(N846="základní",J846,0)</f>
        <v>0</v>
      </c>
      <c r="BF846" s="213">
        <f>IF(N846="snížená",J846,0)</f>
        <v>0</v>
      </c>
      <c r="BG846" s="213">
        <f>IF(N846="zákl. přenesená",J846,0)</f>
        <v>0</v>
      </c>
      <c r="BH846" s="213">
        <f>IF(N846="sníž. přenesená",J846,0)</f>
        <v>0</v>
      </c>
      <c r="BI846" s="213">
        <f>IF(N846="nulová",J846,0)</f>
        <v>0</v>
      </c>
      <c r="BJ846" s="18" t="s">
        <v>144</v>
      </c>
      <c r="BK846" s="213">
        <f>ROUND(I846*H846,2)</f>
        <v>0</v>
      </c>
      <c r="BL846" s="18" t="s">
        <v>261</v>
      </c>
      <c r="BM846" s="212" t="s">
        <v>1473</v>
      </c>
    </row>
    <row r="847" s="2" customFormat="1">
      <c r="A847" s="39"/>
      <c r="B847" s="40"/>
      <c r="C847" s="41"/>
      <c r="D847" s="214" t="s">
        <v>146</v>
      </c>
      <c r="E847" s="41"/>
      <c r="F847" s="215" t="s">
        <v>1474</v>
      </c>
      <c r="G847" s="41"/>
      <c r="H847" s="41"/>
      <c r="I847" s="216"/>
      <c r="J847" s="41"/>
      <c r="K847" s="41"/>
      <c r="L847" s="45"/>
      <c r="M847" s="217"/>
      <c r="N847" s="218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146</v>
      </c>
      <c r="AU847" s="18" t="s">
        <v>144</v>
      </c>
    </row>
    <row r="848" s="2" customFormat="1">
      <c r="A848" s="39"/>
      <c r="B848" s="40"/>
      <c r="C848" s="41"/>
      <c r="D848" s="219" t="s">
        <v>148</v>
      </c>
      <c r="E848" s="41"/>
      <c r="F848" s="220" t="s">
        <v>1475</v>
      </c>
      <c r="G848" s="41"/>
      <c r="H848" s="41"/>
      <c r="I848" s="216"/>
      <c r="J848" s="41"/>
      <c r="K848" s="41"/>
      <c r="L848" s="45"/>
      <c r="M848" s="217"/>
      <c r="N848" s="218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148</v>
      </c>
      <c r="AU848" s="18" t="s">
        <v>144</v>
      </c>
    </row>
    <row r="849" s="13" customFormat="1">
      <c r="A849" s="13"/>
      <c r="B849" s="221"/>
      <c r="C849" s="222"/>
      <c r="D849" s="214" t="s">
        <v>150</v>
      </c>
      <c r="E849" s="223" t="s">
        <v>19</v>
      </c>
      <c r="F849" s="224" t="s">
        <v>1476</v>
      </c>
      <c r="G849" s="222"/>
      <c r="H849" s="225">
        <v>35</v>
      </c>
      <c r="I849" s="226"/>
      <c r="J849" s="222"/>
      <c r="K849" s="222"/>
      <c r="L849" s="227"/>
      <c r="M849" s="228"/>
      <c r="N849" s="229"/>
      <c r="O849" s="229"/>
      <c r="P849" s="229"/>
      <c r="Q849" s="229"/>
      <c r="R849" s="229"/>
      <c r="S849" s="229"/>
      <c r="T849" s="230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1" t="s">
        <v>150</v>
      </c>
      <c r="AU849" s="231" t="s">
        <v>144</v>
      </c>
      <c r="AV849" s="13" t="s">
        <v>144</v>
      </c>
      <c r="AW849" s="13" t="s">
        <v>36</v>
      </c>
      <c r="AX849" s="13" t="s">
        <v>83</v>
      </c>
      <c r="AY849" s="231" t="s">
        <v>135</v>
      </c>
    </row>
    <row r="850" s="2" customFormat="1" ht="16.5" customHeight="1">
      <c r="A850" s="39"/>
      <c r="B850" s="40"/>
      <c r="C850" s="201" t="s">
        <v>1477</v>
      </c>
      <c r="D850" s="201" t="s">
        <v>138</v>
      </c>
      <c r="E850" s="202" t="s">
        <v>1478</v>
      </c>
      <c r="F850" s="203" t="s">
        <v>1479</v>
      </c>
      <c r="G850" s="204" t="s">
        <v>141</v>
      </c>
      <c r="H850" s="205">
        <v>5</v>
      </c>
      <c r="I850" s="206"/>
      <c r="J850" s="207">
        <f>ROUND(I850*H850,2)</f>
        <v>0</v>
      </c>
      <c r="K850" s="203" t="s">
        <v>142</v>
      </c>
      <c r="L850" s="45"/>
      <c r="M850" s="208" t="s">
        <v>19</v>
      </c>
      <c r="N850" s="209" t="s">
        <v>47</v>
      </c>
      <c r="O850" s="85"/>
      <c r="P850" s="210">
        <f>O850*H850</f>
        <v>0</v>
      </c>
      <c r="Q850" s="210">
        <v>0</v>
      </c>
      <c r="R850" s="210">
        <f>Q850*H850</f>
        <v>0</v>
      </c>
      <c r="S850" s="210">
        <v>0</v>
      </c>
      <c r="T850" s="211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12" t="s">
        <v>261</v>
      </c>
      <c r="AT850" s="212" t="s">
        <v>138</v>
      </c>
      <c r="AU850" s="212" t="s">
        <v>144</v>
      </c>
      <c r="AY850" s="18" t="s">
        <v>135</v>
      </c>
      <c r="BE850" s="213">
        <f>IF(N850="základní",J850,0)</f>
        <v>0</v>
      </c>
      <c r="BF850" s="213">
        <f>IF(N850="snížená",J850,0)</f>
        <v>0</v>
      </c>
      <c r="BG850" s="213">
        <f>IF(N850="zákl. přenesená",J850,0)</f>
        <v>0</v>
      </c>
      <c r="BH850" s="213">
        <f>IF(N850="sníž. přenesená",J850,0)</f>
        <v>0</v>
      </c>
      <c r="BI850" s="213">
        <f>IF(N850="nulová",J850,0)</f>
        <v>0</v>
      </c>
      <c r="BJ850" s="18" t="s">
        <v>144</v>
      </c>
      <c r="BK850" s="213">
        <f>ROUND(I850*H850,2)</f>
        <v>0</v>
      </c>
      <c r="BL850" s="18" t="s">
        <v>261</v>
      </c>
      <c r="BM850" s="212" t="s">
        <v>1480</v>
      </c>
    </row>
    <row r="851" s="2" customFormat="1">
      <c r="A851" s="39"/>
      <c r="B851" s="40"/>
      <c r="C851" s="41"/>
      <c r="D851" s="214" t="s">
        <v>146</v>
      </c>
      <c r="E851" s="41"/>
      <c r="F851" s="215" t="s">
        <v>1481</v>
      </c>
      <c r="G851" s="41"/>
      <c r="H851" s="41"/>
      <c r="I851" s="216"/>
      <c r="J851" s="41"/>
      <c r="K851" s="41"/>
      <c r="L851" s="45"/>
      <c r="M851" s="217"/>
      <c r="N851" s="218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146</v>
      </c>
      <c r="AU851" s="18" t="s">
        <v>144</v>
      </c>
    </row>
    <row r="852" s="2" customFormat="1">
      <c r="A852" s="39"/>
      <c r="B852" s="40"/>
      <c r="C852" s="41"/>
      <c r="D852" s="219" t="s">
        <v>148</v>
      </c>
      <c r="E852" s="41"/>
      <c r="F852" s="220" t="s">
        <v>1482</v>
      </c>
      <c r="G852" s="41"/>
      <c r="H852" s="41"/>
      <c r="I852" s="216"/>
      <c r="J852" s="41"/>
      <c r="K852" s="41"/>
      <c r="L852" s="45"/>
      <c r="M852" s="217"/>
      <c r="N852" s="218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148</v>
      </c>
      <c r="AU852" s="18" t="s">
        <v>144</v>
      </c>
    </row>
    <row r="853" s="13" customFormat="1">
      <c r="A853" s="13"/>
      <c r="B853" s="221"/>
      <c r="C853" s="222"/>
      <c r="D853" s="214" t="s">
        <v>150</v>
      </c>
      <c r="E853" s="223" t="s">
        <v>19</v>
      </c>
      <c r="F853" s="224" t="s">
        <v>157</v>
      </c>
      <c r="G853" s="222"/>
      <c r="H853" s="225">
        <v>5</v>
      </c>
      <c r="I853" s="226"/>
      <c r="J853" s="222"/>
      <c r="K853" s="222"/>
      <c r="L853" s="227"/>
      <c r="M853" s="228"/>
      <c r="N853" s="229"/>
      <c r="O853" s="229"/>
      <c r="P853" s="229"/>
      <c r="Q853" s="229"/>
      <c r="R853" s="229"/>
      <c r="S853" s="229"/>
      <c r="T853" s="230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1" t="s">
        <v>150</v>
      </c>
      <c r="AU853" s="231" t="s">
        <v>144</v>
      </c>
      <c r="AV853" s="13" t="s">
        <v>144</v>
      </c>
      <c r="AW853" s="13" t="s">
        <v>36</v>
      </c>
      <c r="AX853" s="13" t="s">
        <v>83</v>
      </c>
      <c r="AY853" s="231" t="s">
        <v>135</v>
      </c>
    </row>
    <row r="854" s="2" customFormat="1" ht="16.5" customHeight="1">
      <c r="A854" s="39"/>
      <c r="B854" s="40"/>
      <c r="C854" s="201" t="s">
        <v>1483</v>
      </c>
      <c r="D854" s="201" t="s">
        <v>138</v>
      </c>
      <c r="E854" s="202" t="s">
        <v>1484</v>
      </c>
      <c r="F854" s="203" t="s">
        <v>1485</v>
      </c>
      <c r="G854" s="204" t="s">
        <v>306</v>
      </c>
      <c r="H854" s="205">
        <v>1.9970000000000001</v>
      </c>
      <c r="I854" s="206"/>
      <c r="J854" s="207">
        <f>ROUND(I854*H854,2)</f>
        <v>0</v>
      </c>
      <c r="K854" s="203" t="s">
        <v>142</v>
      </c>
      <c r="L854" s="45"/>
      <c r="M854" s="208" t="s">
        <v>19</v>
      </c>
      <c r="N854" s="209" t="s">
        <v>47</v>
      </c>
      <c r="O854" s="85"/>
      <c r="P854" s="210">
        <f>O854*H854</f>
        <v>0</v>
      </c>
      <c r="Q854" s="210">
        <v>0</v>
      </c>
      <c r="R854" s="210">
        <f>Q854*H854</f>
        <v>0</v>
      </c>
      <c r="S854" s="210">
        <v>0</v>
      </c>
      <c r="T854" s="211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2" t="s">
        <v>261</v>
      </c>
      <c r="AT854" s="212" t="s">
        <v>138</v>
      </c>
      <c r="AU854" s="212" t="s">
        <v>144</v>
      </c>
      <c r="AY854" s="18" t="s">
        <v>135</v>
      </c>
      <c r="BE854" s="213">
        <f>IF(N854="základní",J854,0)</f>
        <v>0</v>
      </c>
      <c r="BF854" s="213">
        <f>IF(N854="snížená",J854,0)</f>
        <v>0</v>
      </c>
      <c r="BG854" s="213">
        <f>IF(N854="zákl. přenesená",J854,0)</f>
        <v>0</v>
      </c>
      <c r="BH854" s="213">
        <f>IF(N854="sníž. přenesená",J854,0)</f>
        <v>0</v>
      </c>
      <c r="BI854" s="213">
        <f>IF(N854="nulová",J854,0)</f>
        <v>0</v>
      </c>
      <c r="BJ854" s="18" t="s">
        <v>144</v>
      </c>
      <c r="BK854" s="213">
        <f>ROUND(I854*H854,2)</f>
        <v>0</v>
      </c>
      <c r="BL854" s="18" t="s">
        <v>261</v>
      </c>
      <c r="BM854" s="212" t="s">
        <v>1486</v>
      </c>
    </row>
    <row r="855" s="2" customFormat="1">
      <c r="A855" s="39"/>
      <c r="B855" s="40"/>
      <c r="C855" s="41"/>
      <c r="D855" s="214" t="s">
        <v>146</v>
      </c>
      <c r="E855" s="41"/>
      <c r="F855" s="215" t="s">
        <v>1487</v>
      </c>
      <c r="G855" s="41"/>
      <c r="H855" s="41"/>
      <c r="I855" s="216"/>
      <c r="J855" s="41"/>
      <c r="K855" s="41"/>
      <c r="L855" s="45"/>
      <c r="M855" s="217"/>
      <c r="N855" s="218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146</v>
      </c>
      <c r="AU855" s="18" t="s">
        <v>144</v>
      </c>
    </row>
    <row r="856" s="2" customFormat="1">
      <c r="A856" s="39"/>
      <c r="B856" s="40"/>
      <c r="C856" s="41"/>
      <c r="D856" s="219" t="s">
        <v>148</v>
      </c>
      <c r="E856" s="41"/>
      <c r="F856" s="220" t="s">
        <v>1488</v>
      </c>
      <c r="G856" s="41"/>
      <c r="H856" s="41"/>
      <c r="I856" s="216"/>
      <c r="J856" s="41"/>
      <c r="K856" s="41"/>
      <c r="L856" s="45"/>
      <c r="M856" s="217"/>
      <c r="N856" s="218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148</v>
      </c>
      <c r="AU856" s="18" t="s">
        <v>144</v>
      </c>
    </row>
    <row r="857" s="12" customFormat="1" ht="22.8" customHeight="1">
      <c r="A857" s="12"/>
      <c r="B857" s="185"/>
      <c r="C857" s="186"/>
      <c r="D857" s="187" t="s">
        <v>74</v>
      </c>
      <c r="E857" s="199" t="s">
        <v>1489</v>
      </c>
      <c r="F857" s="199" t="s">
        <v>1490</v>
      </c>
      <c r="G857" s="186"/>
      <c r="H857" s="186"/>
      <c r="I857" s="189"/>
      <c r="J857" s="200">
        <f>BK857</f>
        <v>0</v>
      </c>
      <c r="K857" s="186"/>
      <c r="L857" s="191"/>
      <c r="M857" s="192"/>
      <c r="N857" s="193"/>
      <c r="O857" s="193"/>
      <c r="P857" s="194">
        <f>SUM(P858:P862)</f>
        <v>0</v>
      </c>
      <c r="Q857" s="193"/>
      <c r="R857" s="194">
        <f>SUM(R858:R862)</f>
        <v>0.0027000000000000001</v>
      </c>
      <c r="S857" s="193"/>
      <c r="T857" s="195">
        <f>SUM(T858:T862)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196" t="s">
        <v>144</v>
      </c>
      <c r="AT857" s="197" t="s">
        <v>74</v>
      </c>
      <c r="AU857" s="197" t="s">
        <v>83</v>
      </c>
      <c r="AY857" s="196" t="s">
        <v>135</v>
      </c>
      <c r="BK857" s="198">
        <f>SUM(BK858:BK862)</f>
        <v>0</v>
      </c>
    </row>
    <row r="858" s="2" customFormat="1" ht="16.5" customHeight="1">
      <c r="A858" s="39"/>
      <c r="B858" s="40"/>
      <c r="C858" s="201" t="s">
        <v>1491</v>
      </c>
      <c r="D858" s="201" t="s">
        <v>138</v>
      </c>
      <c r="E858" s="202" t="s">
        <v>1492</v>
      </c>
      <c r="F858" s="203" t="s">
        <v>1493</v>
      </c>
      <c r="G858" s="204" t="s">
        <v>166</v>
      </c>
      <c r="H858" s="205">
        <v>20</v>
      </c>
      <c r="I858" s="206"/>
      <c r="J858" s="207">
        <f>ROUND(I858*H858,2)</f>
        <v>0</v>
      </c>
      <c r="K858" s="203" t="s">
        <v>142</v>
      </c>
      <c r="L858" s="45"/>
      <c r="M858" s="208" t="s">
        <v>19</v>
      </c>
      <c r="N858" s="209" t="s">
        <v>47</v>
      </c>
      <c r="O858" s="85"/>
      <c r="P858" s="210">
        <f>O858*H858</f>
        <v>0</v>
      </c>
      <c r="Q858" s="210">
        <v>0.000135</v>
      </c>
      <c r="R858" s="210">
        <f>Q858*H858</f>
        <v>0.0027000000000000001</v>
      </c>
      <c r="S858" s="210">
        <v>0</v>
      </c>
      <c r="T858" s="211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12" t="s">
        <v>261</v>
      </c>
      <c r="AT858" s="212" t="s">
        <v>138</v>
      </c>
      <c r="AU858" s="212" t="s">
        <v>144</v>
      </c>
      <c r="AY858" s="18" t="s">
        <v>135</v>
      </c>
      <c r="BE858" s="213">
        <f>IF(N858="základní",J858,0)</f>
        <v>0</v>
      </c>
      <c r="BF858" s="213">
        <f>IF(N858="snížená",J858,0)</f>
        <v>0</v>
      </c>
      <c r="BG858" s="213">
        <f>IF(N858="zákl. přenesená",J858,0)</f>
        <v>0</v>
      </c>
      <c r="BH858" s="213">
        <f>IF(N858="sníž. přenesená",J858,0)</f>
        <v>0</v>
      </c>
      <c r="BI858" s="213">
        <f>IF(N858="nulová",J858,0)</f>
        <v>0</v>
      </c>
      <c r="BJ858" s="18" t="s">
        <v>144</v>
      </c>
      <c r="BK858" s="213">
        <f>ROUND(I858*H858,2)</f>
        <v>0</v>
      </c>
      <c r="BL858" s="18" t="s">
        <v>261</v>
      </c>
      <c r="BM858" s="212" t="s">
        <v>1494</v>
      </c>
    </row>
    <row r="859" s="2" customFormat="1">
      <c r="A859" s="39"/>
      <c r="B859" s="40"/>
      <c r="C859" s="41"/>
      <c r="D859" s="214" t="s">
        <v>146</v>
      </c>
      <c r="E859" s="41"/>
      <c r="F859" s="215" t="s">
        <v>1495</v>
      </c>
      <c r="G859" s="41"/>
      <c r="H859" s="41"/>
      <c r="I859" s="216"/>
      <c r="J859" s="41"/>
      <c r="K859" s="41"/>
      <c r="L859" s="45"/>
      <c r="M859" s="217"/>
      <c r="N859" s="218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146</v>
      </c>
      <c r="AU859" s="18" t="s">
        <v>144</v>
      </c>
    </row>
    <row r="860" s="2" customFormat="1">
      <c r="A860" s="39"/>
      <c r="B860" s="40"/>
      <c r="C860" s="41"/>
      <c r="D860" s="219" t="s">
        <v>148</v>
      </c>
      <c r="E860" s="41"/>
      <c r="F860" s="220" t="s">
        <v>1496</v>
      </c>
      <c r="G860" s="41"/>
      <c r="H860" s="41"/>
      <c r="I860" s="216"/>
      <c r="J860" s="41"/>
      <c r="K860" s="41"/>
      <c r="L860" s="45"/>
      <c r="M860" s="217"/>
      <c r="N860" s="218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148</v>
      </c>
      <c r="AU860" s="18" t="s">
        <v>144</v>
      </c>
    </row>
    <row r="861" s="14" customFormat="1">
      <c r="A861" s="14"/>
      <c r="B861" s="232"/>
      <c r="C861" s="233"/>
      <c r="D861" s="214" t="s">
        <v>150</v>
      </c>
      <c r="E861" s="234" t="s">
        <v>19</v>
      </c>
      <c r="F861" s="235" t="s">
        <v>1497</v>
      </c>
      <c r="G861" s="233"/>
      <c r="H861" s="234" t="s">
        <v>19</v>
      </c>
      <c r="I861" s="236"/>
      <c r="J861" s="233"/>
      <c r="K861" s="233"/>
      <c r="L861" s="237"/>
      <c r="M861" s="238"/>
      <c r="N861" s="239"/>
      <c r="O861" s="239"/>
      <c r="P861" s="239"/>
      <c r="Q861" s="239"/>
      <c r="R861" s="239"/>
      <c r="S861" s="239"/>
      <c r="T861" s="24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1" t="s">
        <v>150</v>
      </c>
      <c r="AU861" s="241" t="s">
        <v>144</v>
      </c>
      <c r="AV861" s="14" t="s">
        <v>83</v>
      </c>
      <c r="AW861" s="14" t="s">
        <v>36</v>
      </c>
      <c r="AX861" s="14" t="s">
        <v>75</v>
      </c>
      <c r="AY861" s="241" t="s">
        <v>135</v>
      </c>
    </row>
    <row r="862" s="13" customFormat="1">
      <c r="A862" s="13"/>
      <c r="B862" s="221"/>
      <c r="C862" s="222"/>
      <c r="D862" s="214" t="s">
        <v>150</v>
      </c>
      <c r="E862" s="223" t="s">
        <v>19</v>
      </c>
      <c r="F862" s="224" t="s">
        <v>1498</v>
      </c>
      <c r="G862" s="222"/>
      <c r="H862" s="225">
        <v>20</v>
      </c>
      <c r="I862" s="226"/>
      <c r="J862" s="222"/>
      <c r="K862" s="222"/>
      <c r="L862" s="227"/>
      <c r="M862" s="228"/>
      <c r="N862" s="229"/>
      <c r="O862" s="229"/>
      <c r="P862" s="229"/>
      <c r="Q862" s="229"/>
      <c r="R862" s="229"/>
      <c r="S862" s="229"/>
      <c r="T862" s="230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1" t="s">
        <v>150</v>
      </c>
      <c r="AU862" s="231" t="s">
        <v>144</v>
      </c>
      <c r="AV862" s="13" t="s">
        <v>144</v>
      </c>
      <c r="AW862" s="13" t="s">
        <v>36</v>
      </c>
      <c r="AX862" s="13" t="s">
        <v>83</v>
      </c>
      <c r="AY862" s="231" t="s">
        <v>135</v>
      </c>
    </row>
    <row r="863" s="12" customFormat="1" ht="22.8" customHeight="1">
      <c r="A863" s="12"/>
      <c r="B863" s="185"/>
      <c r="C863" s="186"/>
      <c r="D863" s="187" t="s">
        <v>74</v>
      </c>
      <c r="E863" s="199" t="s">
        <v>1499</v>
      </c>
      <c r="F863" s="199" t="s">
        <v>1500</v>
      </c>
      <c r="G863" s="186"/>
      <c r="H863" s="186"/>
      <c r="I863" s="189"/>
      <c r="J863" s="200">
        <f>BK863</f>
        <v>0</v>
      </c>
      <c r="K863" s="186"/>
      <c r="L863" s="191"/>
      <c r="M863" s="192"/>
      <c r="N863" s="193"/>
      <c r="O863" s="193"/>
      <c r="P863" s="194">
        <f>SUM(P864:P888)</f>
        <v>0</v>
      </c>
      <c r="Q863" s="193"/>
      <c r="R863" s="194">
        <f>SUM(R864:R888)</f>
        <v>0.79840915999999995</v>
      </c>
      <c r="S863" s="193"/>
      <c r="T863" s="195">
        <f>SUM(T864:T888)</f>
        <v>0.085931999999999994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196" t="s">
        <v>144</v>
      </c>
      <c r="AT863" s="197" t="s">
        <v>74</v>
      </c>
      <c r="AU863" s="197" t="s">
        <v>83</v>
      </c>
      <c r="AY863" s="196" t="s">
        <v>135</v>
      </c>
      <c r="BK863" s="198">
        <f>SUM(BK864:BK888)</f>
        <v>0</v>
      </c>
    </row>
    <row r="864" s="2" customFormat="1" ht="16.5" customHeight="1">
      <c r="A864" s="39"/>
      <c r="B864" s="40"/>
      <c r="C864" s="201" t="s">
        <v>1501</v>
      </c>
      <c r="D864" s="201" t="s">
        <v>138</v>
      </c>
      <c r="E864" s="202" t="s">
        <v>1502</v>
      </c>
      <c r="F864" s="203" t="s">
        <v>1503</v>
      </c>
      <c r="G864" s="204" t="s">
        <v>166</v>
      </c>
      <c r="H864" s="205">
        <v>277.19999999999999</v>
      </c>
      <c r="I864" s="206"/>
      <c r="J864" s="207">
        <f>ROUND(I864*H864,2)</f>
        <v>0</v>
      </c>
      <c r="K864" s="203" t="s">
        <v>142</v>
      </c>
      <c r="L864" s="45"/>
      <c r="M864" s="208" t="s">
        <v>19</v>
      </c>
      <c r="N864" s="209" t="s">
        <v>47</v>
      </c>
      <c r="O864" s="85"/>
      <c r="P864" s="210">
        <f>O864*H864</f>
        <v>0</v>
      </c>
      <c r="Q864" s="210">
        <v>0.001</v>
      </c>
      <c r="R864" s="210">
        <f>Q864*H864</f>
        <v>0.2772</v>
      </c>
      <c r="S864" s="210">
        <v>0.00031</v>
      </c>
      <c r="T864" s="211">
        <f>S864*H864</f>
        <v>0.085931999999999994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12" t="s">
        <v>261</v>
      </c>
      <c r="AT864" s="212" t="s">
        <v>138</v>
      </c>
      <c r="AU864" s="212" t="s">
        <v>144</v>
      </c>
      <c r="AY864" s="18" t="s">
        <v>135</v>
      </c>
      <c r="BE864" s="213">
        <f>IF(N864="základní",J864,0)</f>
        <v>0</v>
      </c>
      <c r="BF864" s="213">
        <f>IF(N864="snížená",J864,0)</f>
        <v>0</v>
      </c>
      <c r="BG864" s="213">
        <f>IF(N864="zákl. přenesená",J864,0)</f>
        <v>0</v>
      </c>
      <c r="BH864" s="213">
        <f>IF(N864="sníž. přenesená",J864,0)</f>
        <v>0</v>
      </c>
      <c r="BI864" s="213">
        <f>IF(N864="nulová",J864,0)</f>
        <v>0</v>
      </c>
      <c r="BJ864" s="18" t="s">
        <v>144</v>
      </c>
      <c r="BK864" s="213">
        <f>ROUND(I864*H864,2)</f>
        <v>0</v>
      </c>
      <c r="BL864" s="18" t="s">
        <v>261</v>
      </c>
      <c r="BM864" s="212" t="s">
        <v>1504</v>
      </c>
    </row>
    <row r="865" s="2" customFormat="1">
      <c r="A865" s="39"/>
      <c r="B865" s="40"/>
      <c r="C865" s="41"/>
      <c r="D865" s="214" t="s">
        <v>146</v>
      </c>
      <c r="E865" s="41"/>
      <c r="F865" s="215" t="s">
        <v>1505</v>
      </c>
      <c r="G865" s="41"/>
      <c r="H865" s="41"/>
      <c r="I865" s="216"/>
      <c r="J865" s="41"/>
      <c r="K865" s="41"/>
      <c r="L865" s="45"/>
      <c r="M865" s="217"/>
      <c r="N865" s="218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146</v>
      </c>
      <c r="AU865" s="18" t="s">
        <v>144</v>
      </c>
    </row>
    <row r="866" s="2" customFormat="1">
      <c r="A866" s="39"/>
      <c r="B866" s="40"/>
      <c r="C866" s="41"/>
      <c r="D866" s="219" t="s">
        <v>148</v>
      </c>
      <c r="E866" s="41"/>
      <c r="F866" s="220" t="s">
        <v>1506</v>
      </c>
      <c r="G866" s="41"/>
      <c r="H866" s="41"/>
      <c r="I866" s="216"/>
      <c r="J866" s="41"/>
      <c r="K866" s="41"/>
      <c r="L866" s="45"/>
      <c r="M866" s="217"/>
      <c r="N866" s="218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148</v>
      </c>
      <c r="AU866" s="18" t="s">
        <v>144</v>
      </c>
    </row>
    <row r="867" s="13" customFormat="1">
      <c r="A867" s="13"/>
      <c r="B867" s="221"/>
      <c r="C867" s="222"/>
      <c r="D867" s="214" t="s">
        <v>150</v>
      </c>
      <c r="E867" s="223" t="s">
        <v>19</v>
      </c>
      <c r="F867" s="224" t="s">
        <v>1507</v>
      </c>
      <c r="G867" s="222"/>
      <c r="H867" s="225">
        <v>277.19999999999999</v>
      </c>
      <c r="I867" s="226"/>
      <c r="J867" s="222"/>
      <c r="K867" s="222"/>
      <c r="L867" s="227"/>
      <c r="M867" s="228"/>
      <c r="N867" s="229"/>
      <c r="O867" s="229"/>
      <c r="P867" s="229"/>
      <c r="Q867" s="229"/>
      <c r="R867" s="229"/>
      <c r="S867" s="229"/>
      <c r="T867" s="23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1" t="s">
        <v>150</v>
      </c>
      <c r="AU867" s="231" t="s">
        <v>144</v>
      </c>
      <c r="AV867" s="13" t="s">
        <v>144</v>
      </c>
      <c r="AW867" s="13" t="s">
        <v>36</v>
      </c>
      <c r="AX867" s="13" t="s">
        <v>83</v>
      </c>
      <c r="AY867" s="231" t="s">
        <v>135</v>
      </c>
    </row>
    <row r="868" s="2" customFormat="1" ht="16.5" customHeight="1">
      <c r="A868" s="39"/>
      <c r="B868" s="40"/>
      <c r="C868" s="201" t="s">
        <v>1508</v>
      </c>
      <c r="D868" s="201" t="s">
        <v>138</v>
      </c>
      <c r="E868" s="202" t="s">
        <v>1509</v>
      </c>
      <c r="F868" s="203" t="s">
        <v>1510</v>
      </c>
      <c r="G868" s="204" t="s">
        <v>166</v>
      </c>
      <c r="H868" s="205">
        <v>1056.6199999999999</v>
      </c>
      <c r="I868" s="206"/>
      <c r="J868" s="207">
        <f>ROUND(I868*H868,2)</f>
        <v>0</v>
      </c>
      <c r="K868" s="203" t="s">
        <v>142</v>
      </c>
      <c r="L868" s="45"/>
      <c r="M868" s="208" t="s">
        <v>19</v>
      </c>
      <c r="N868" s="209" t="s">
        <v>47</v>
      </c>
      <c r="O868" s="85"/>
      <c r="P868" s="210">
        <f>O868*H868</f>
        <v>0</v>
      </c>
      <c r="Q868" s="210">
        <v>0.00020000000000000001</v>
      </c>
      <c r="R868" s="210">
        <f>Q868*H868</f>
        <v>0.21132399999999998</v>
      </c>
      <c r="S868" s="210">
        <v>0</v>
      </c>
      <c r="T868" s="211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12" t="s">
        <v>261</v>
      </c>
      <c r="AT868" s="212" t="s">
        <v>138</v>
      </c>
      <c r="AU868" s="212" t="s">
        <v>144</v>
      </c>
      <c r="AY868" s="18" t="s">
        <v>135</v>
      </c>
      <c r="BE868" s="213">
        <f>IF(N868="základní",J868,0)</f>
        <v>0</v>
      </c>
      <c r="BF868" s="213">
        <f>IF(N868="snížená",J868,0)</f>
        <v>0</v>
      </c>
      <c r="BG868" s="213">
        <f>IF(N868="zákl. přenesená",J868,0)</f>
        <v>0</v>
      </c>
      <c r="BH868" s="213">
        <f>IF(N868="sníž. přenesená",J868,0)</f>
        <v>0</v>
      </c>
      <c r="BI868" s="213">
        <f>IF(N868="nulová",J868,0)</f>
        <v>0</v>
      </c>
      <c r="BJ868" s="18" t="s">
        <v>144</v>
      </c>
      <c r="BK868" s="213">
        <f>ROUND(I868*H868,2)</f>
        <v>0</v>
      </c>
      <c r="BL868" s="18" t="s">
        <v>261</v>
      </c>
      <c r="BM868" s="212" t="s">
        <v>1511</v>
      </c>
    </row>
    <row r="869" s="2" customFormat="1">
      <c r="A869" s="39"/>
      <c r="B869" s="40"/>
      <c r="C869" s="41"/>
      <c r="D869" s="214" t="s">
        <v>146</v>
      </c>
      <c r="E869" s="41"/>
      <c r="F869" s="215" t="s">
        <v>1512</v>
      </c>
      <c r="G869" s="41"/>
      <c r="H869" s="41"/>
      <c r="I869" s="216"/>
      <c r="J869" s="41"/>
      <c r="K869" s="41"/>
      <c r="L869" s="45"/>
      <c r="M869" s="217"/>
      <c r="N869" s="218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146</v>
      </c>
      <c r="AU869" s="18" t="s">
        <v>144</v>
      </c>
    </row>
    <row r="870" s="2" customFormat="1">
      <c r="A870" s="39"/>
      <c r="B870" s="40"/>
      <c r="C870" s="41"/>
      <c r="D870" s="219" t="s">
        <v>148</v>
      </c>
      <c r="E870" s="41"/>
      <c r="F870" s="220" t="s">
        <v>1513</v>
      </c>
      <c r="G870" s="41"/>
      <c r="H870" s="41"/>
      <c r="I870" s="216"/>
      <c r="J870" s="41"/>
      <c r="K870" s="41"/>
      <c r="L870" s="45"/>
      <c r="M870" s="217"/>
      <c r="N870" s="218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148</v>
      </c>
      <c r="AU870" s="18" t="s">
        <v>144</v>
      </c>
    </row>
    <row r="871" s="14" customFormat="1">
      <c r="A871" s="14"/>
      <c r="B871" s="232"/>
      <c r="C871" s="233"/>
      <c r="D871" s="214" t="s">
        <v>150</v>
      </c>
      <c r="E871" s="234" t="s">
        <v>19</v>
      </c>
      <c r="F871" s="235" t="s">
        <v>1514</v>
      </c>
      <c r="G871" s="233"/>
      <c r="H871" s="234" t="s">
        <v>19</v>
      </c>
      <c r="I871" s="236"/>
      <c r="J871" s="233"/>
      <c r="K871" s="233"/>
      <c r="L871" s="237"/>
      <c r="M871" s="238"/>
      <c r="N871" s="239"/>
      <c r="O871" s="239"/>
      <c r="P871" s="239"/>
      <c r="Q871" s="239"/>
      <c r="R871" s="239"/>
      <c r="S871" s="239"/>
      <c r="T871" s="24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1" t="s">
        <v>150</v>
      </c>
      <c r="AU871" s="241" t="s">
        <v>144</v>
      </c>
      <c r="AV871" s="14" t="s">
        <v>83</v>
      </c>
      <c r="AW871" s="14" t="s">
        <v>36</v>
      </c>
      <c r="AX871" s="14" t="s">
        <v>75</v>
      </c>
      <c r="AY871" s="241" t="s">
        <v>135</v>
      </c>
    </row>
    <row r="872" s="13" customFormat="1">
      <c r="A872" s="13"/>
      <c r="B872" s="221"/>
      <c r="C872" s="222"/>
      <c r="D872" s="214" t="s">
        <v>150</v>
      </c>
      <c r="E872" s="223" t="s">
        <v>19</v>
      </c>
      <c r="F872" s="224" t="s">
        <v>1515</v>
      </c>
      <c r="G872" s="222"/>
      <c r="H872" s="225">
        <v>264.10000000000002</v>
      </c>
      <c r="I872" s="226"/>
      <c r="J872" s="222"/>
      <c r="K872" s="222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150</v>
      </c>
      <c r="AU872" s="231" t="s">
        <v>144</v>
      </c>
      <c r="AV872" s="13" t="s">
        <v>144</v>
      </c>
      <c r="AW872" s="13" t="s">
        <v>36</v>
      </c>
      <c r="AX872" s="13" t="s">
        <v>75</v>
      </c>
      <c r="AY872" s="231" t="s">
        <v>135</v>
      </c>
    </row>
    <row r="873" s="14" customFormat="1">
      <c r="A873" s="14"/>
      <c r="B873" s="232"/>
      <c r="C873" s="233"/>
      <c r="D873" s="214" t="s">
        <v>150</v>
      </c>
      <c r="E873" s="234" t="s">
        <v>19</v>
      </c>
      <c r="F873" s="235" t="s">
        <v>1516</v>
      </c>
      <c r="G873" s="233"/>
      <c r="H873" s="234" t="s">
        <v>19</v>
      </c>
      <c r="I873" s="236"/>
      <c r="J873" s="233"/>
      <c r="K873" s="233"/>
      <c r="L873" s="237"/>
      <c r="M873" s="238"/>
      <c r="N873" s="239"/>
      <c r="O873" s="239"/>
      <c r="P873" s="239"/>
      <c r="Q873" s="239"/>
      <c r="R873" s="239"/>
      <c r="S873" s="239"/>
      <c r="T873" s="24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1" t="s">
        <v>150</v>
      </c>
      <c r="AU873" s="241" t="s">
        <v>144</v>
      </c>
      <c r="AV873" s="14" t="s">
        <v>83</v>
      </c>
      <c r="AW873" s="14" t="s">
        <v>36</v>
      </c>
      <c r="AX873" s="14" t="s">
        <v>75</v>
      </c>
      <c r="AY873" s="241" t="s">
        <v>135</v>
      </c>
    </row>
    <row r="874" s="13" customFormat="1">
      <c r="A874" s="13"/>
      <c r="B874" s="221"/>
      <c r="C874" s="222"/>
      <c r="D874" s="214" t="s">
        <v>150</v>
      </c>
      <c r="E874" s="223" t="s">
        <v>19</v>
      </c>
      <c r="F874" s="224" t="s">
        <v>1517</v>
      </c>
      <c r="G874" s="222"/>
      <c r="H874" s="225">
        <v>873.60000000000002</v>
      </c>
      <c r="I874" s="226"/>
      <c r="J874" s="222"/>
      <c r="K874" s="222"/>
      <c r="L874" s="227"/>
      <c r="M874" s="228"/>
      <c r="N874" s="229"/>
      <c r="O874" s="229"/>
      <c r="P874" s="229"/>
      <c r="Q874" s="229"/>
      <c r="R874" s="229"/>
      <c r="S874" s="229"/>
      <c r="T874" s="23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1" t="s">
        <v>150</v>
      </c>
      <c r="AU874" s="231" t="s">
        <v>144</v>
      </c>
      <c r="AV874" s="13" t="s">
        <v>144</v>
      </c>
      <c r="AW874" s="13" t="s">
        <v>36</v>
      </c>
      <c r="AX874" s="13" t="s">
        <v>75</v>
      </c>
      <c r="AY874" s="231" t="s">
        <v>135</v>
      </c>
    </row>
    <row r="875" s="13" customFormat="1">
      <c r="A875" s="13"/>
      <c r="B875" s="221"/>
      <c r="C875" s="222"/>
      <c r="D875" s="214" t="s">
        <v>150</v>
      </c>
      <c r="E875" s="223" t="s">
        <v>19</v>
      </c>
      <c r="F875" s="224" t="s">
        <v>1518</v>
      </c>
      <c r="G875" s="222"/>
      <c r="H875" s="225">
        <v>-134</v>
      </c>
      <c r="I875" s="226"/>
      <c r="J875" s="222"/>
      <c r="K875" s="222"/>
      <c r="L875" s="227"/>
      <c r="M875" s="228"/>
      <c r="N875" s="229"/>
      <c r="O875" s="229"/>
      <c r="P875" s="229"/>
      <c r="Q875" s="229"/>
      <c r="R875" s="229"/>
      <c r="S875" s="229"/>
      <c r="T875" s="23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1" t="s">
        <v>150</v>
      </c>
      <c r="AU875" s="231" t="s">
        <v>144</v>
      </c>
      <c r="AV875" s="13" t="s">
        <v>144</v>
      </c>
      <c r="AW875" s="13" t="s">
        <v>36</v>
      </c>
      <c r="AX875" s="13" t="s">
        <v>75</v>
      </c>
      <c r="AY875" s="231" t="s">
        <v>135</v>
      </c>
    </row>
    <row r="876" s="14" customFormat="1">
      <c r="A876" s="14"/>
      <c r="B876" s="232"/>
      <c r="C876" s="233"/>
      <c r="D876" s="214" t="s">
        <v>150</v>
      </c>
      <c r="E876" s="234" t="s">
        <v>19</v>
      </c>
      <c r="F876" s="235" t="s">
        <v>1519</v>
      </c>
      <c r="G876" s="233"/>
      <c r="H876" s="234" t="s">
        <v>19</v>
      </c>
      <c r="I876" s="236"/>
      <c r="J876" s="233"/>
      <c r="K876" s="233"/>
      <c r="L876" s="237"/>
      <c r="M876" s="238"/>
      <c r="N876" s="239"/>
      <c r="O876" s="239"/>
      <c r="P876" s="239"/>
      <c r="Q876" s="239"/>
      <c r="R876" s="239"/>
      <c r="S876" s="239"/>
      <c r="T876" s="24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1" t="s">
        <v>150</v>
      </c>
      <c r="AU876" s="241" t="s">
        <v>144</v>
      </c>
      <c r="AV876" s="14" t="s">
        <v>83</v>
      </c>
      <c r="AW876" s="14" t="s">
        <v>36</v>
      </c>
      <c r="AX876" s="14" t="s">
        <v>75</v>
      </c>
      <c r="AY876" s="241" t="s">
        <v>135</v>
      </c>
    </row>
    <row r="877" s="13" customFormat="1">
      <c r="A877" s="13"/>
      <c r="B877" s="221"/>
      <c r="C877" s="222"/>
      <c r="D877" s="214" t="s">
        <v>150</v>
      </c>
      <c r="E877" s="223" t="s">
        <v>19</v>
      </c>
      <c r="F877" s="224" t="s">
        <v>1520</v>
      </c>
      <c r="G877" s="222"/>
      <c r="H877" s="225">
        <v>52.920000000000002</v>
      </c>
      <c r="I877" s="226"/>
      <c r="J877" s="222"/>
      <c r="K877" s="222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150</v>
      </c>
      <c r="AU877" s="231" t="s">
        <v>144</v>
      </c>
      <c r="AV877" s="13" t="s">
        <v>144</v>
      </c>
      <c r="AW877" s="13" t="s">
        <v>36</v>
      </c>
      <c r="AX877" s="13" t="s">
        <v>75</v>
      </c>
      <c r="AY877" s="231" t="s">
        <v>135</v>
      </c>
    </row>
    <row r="878" s="15" customFormat="1">
      <c r="A878" s="15"/>
      <c r="B878" s="242"/>
      <c r="C878" s="243"/>
      <c r="D878" s="214" t="s">
        <v>150</v>
      </c>
      <c r="E878" s="244" t="s">
        <v>19</v>
      </c>
      <c r="F878" s="245" t="s">
        <v>174</v>
      </c>
      <c r="G878" s="243"/>
      <c r="H878" s="246">
        <v>1056.6200000000001</v>
      </c>
      <c r="I878" s="247"/>
      <c r="J878" s="243"/>
      <c r="K878" s="243"/>
      <c r="L878" s="248"/>
      <c r="M878" s="249"/>
      <c r="N878" s="250"/>
      <c r="O878" s="250"/>
      <c r="P878" s="250"/>
      <c r="Q878" s="250"/>
      <c r="R878" s="250"/>
      <c r="S878" s="250"/>
      <c r="T878" s="251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2" t="s">
        <v>150</v>
      </c>
      <c r="AU878" s="252" t="s">
        <v>144</v>
      </c>
      <c r="AV878" s="15" t="s">
        <v>143</v>
      </c>
      <c r="AW878" s="15" t="s">
        <v>36</v>
      </c>
      <c r="AX878" s="15" t="s">
        <v>83</v>
      </c>
      <c r="AY878" s="252" t="s">
        <v>135</v>
      </c>
    </row>
    <row r="879" s="2" customFormat="1" ht="16.5" customHeight="1">
      <c r="A879" s="39"/>
      <c r="B879" s="40"/>
      <c r="C879" s="201" t="s">
        <v>1521</v>
      </c>
      <c r="D879" s="201" t="s">
        <v>138</v>
      </c>
      <c r="E879" s="202" t="s">
        <v>1522</v>
      </c>
      <c r="F879" s="203" t="s">
        <v>1523</v>
      </c>
      <c r="G879" s="204" t="s">
        <v>166</v>
      </c>
      <c r="H879" s="205">
        <v>1056.6199999999999</v>
      </c>
      <c r="I879" s="206"/>
      <c r="J879" s="207">
        <f>ROUND(I879*H879,2)</f>
        <v>0</v>
      </c>
      <c r="K879" s="203" t="s">
        <v>142</v>
      </c>
      <c r="L879" s="45"/>
      <c r="M879" s="208" t="s">
        <v>19</v>
      </c>
      <c r="N879" s="209" t="s">
        <v>47</v>
      </c>
      <c r="O879" s="85"/>
      <c r="P879" s="210">
        <f>O879*H879</f>
        <v>0</v>
      </c>
      <c r="Q879" s="210">
        <v>0.00028600000000000001</v>
      </c>
      <c r="R879" s="210">
        <f>Q879*H879</f>
        <v>0.30219331999999999</v>
      </c>
      <c r="S879" s="210">
        <v>0</v>
      </c>
      <c r="T879" s="211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2" t="s">
        <v>261</v>
      </c>
      <c r="AT879" s="212" t="s">
        <v>138</v>
      </c>
      <c r="AU879" s="212" t="s">
        <v>144</v>
      </c>
      <c r="AY879" s="18" t="s">
        <v>135</v>
      </c>
      <c r="BE879" s="213">
        <f>IF(N879="základní",J879,0)</f>
        <v>0</v>
      </c>
      <c r="BF879" s="213">
        <f>IF(N879="snížená",J879,0)</f>
        <v>0</v>
      </c>
      <c r="BG879" s="213">
        <f>IF(N879="zákl. přenesená",J879,0)</f>
        <v>0</v>
      </c>
      <c r="BH879" s="213">
        <f>IF(N879="sníž. přenesená",J879,0)</f>
        <v>0</v>
      </c>
      <c r="BI879" s="213">
        <f>IF(N879="nulová",J879,0)</f>
        <v>0</v>
      </c>
      <c r="BJ879" s="18" t="s">
        <v>144</v>
      </c>
      <c r="BK879" s="213">
        <f>ROUND(I879*H879,2)</f>
        <v>0</v>
      </c>
      <c r="BL879" s="18" t="s">
        <v>261</v>
      </c>
      <c r="BM879" s="212" t="s">
        <v>1524</v>
      </c>
    </row>
    <row r="880" s="2" customFormat="1">
      <c r="A880" s="39"/>
      <c r="B880" s="40"/>
      <c r="C880" s="41"/>
      <c r="D880" s="214" t="s">
        <v>146</v>
      </c>
      <c r="E880" s="41"/>
      <c r="F880" s="215" t="s">
        <v>1525</v>
      </c>
      <c r="G880" s="41"/>
      <c r="H880" s="41"/>
      <c r="I880" s="216"/>
      <c r="J880" s="41"/>
      <c r="K880" s="41"/>
      <c r="L880" s="45"/>
      <c r="M880" s="217"/>
      <c r="N880" s="218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146</v>
      </c>
      <c r="AU880" s="18" t="s">
        <v>144</v>
      </c>
    </row>
    <row r="881" s="2" customFormat="1">
      <c r="A881" s="39"/>
      <c r="B881" s="40"/>
      <c r="C881" s="41"/>
      <c r="D881" s="219" t="s">
        <v>148</v>
      </c>
      <c r="E881" s="41"/>
      <c r="F881" s="220" t="s">
        <v>1526</v>
      </c>
      <c r="G881" s="41"/>
      <c r="H881" s="41"/>
      <c r="I881" s="216"/>
      <c r="J881" s="41"/>
      <c r="K881" s="41"/>
      <c r="L881" s="45"/>
      <c r="M881" s="217"/>
      <c r="N881" s="218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148</v>
      </c>
      <c r="AU881" s="18" t="s">
        <v>144</v>
      </c>
    </row>
    <row r="882" s="2" customFormat="1" ht="21.75" customHeight="1">
      <c r="A882" s="39"/>
      <c r="B882" s="40"/>
      <c r="C882" s="201" t="s">
        <v>1527</v>
      </c>
      <c r="D882" s="201" t="s">
        <v>138</v>
      </c>
      <c r="E882" s="202" t="s">
        <v>1528</v>
      </c>
      <c r="F882" s="203" t="s">
        <v>1529</v>
      </c>
      <c r="G882" s="204" t="s">
        <v>166</v>
      </c>
      <c r="H882" s="205">
        <v>739.60000000000002</v>
      </c>
      <c r="I882" s="206"/>
      <c r="J882" s="207">
        <f>ROUND(I882*H882,2)</f>
        <v>0</v>
      </c>
      <c r="K882" s="203" t="s">
        <v>142</v>
      </c>
      <c r="L882" s="45"/>
      <c r="M882" s="208" t="s">
        <v>19</v>
      </c>
      <c r="N882" s="209" t="s">
        <v>47</v>
      </c>
      <c r="O882" s="85"/>
      <c r="P882" s="210">
        <f>O882*H882</f>
        <v>0</v>
      </c>
      <c r="Q882" s="210">
        <v>1.04E-05</v>
      </c>
      <c r="R882" s="210">
        <f>Q882*H882</f>
        <v>0.0076918400000000001</v>
      </c>
      <c r="S882" s="210">
        <v>0</v>
      </c>
      <c r="T882" s="211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12" t="s">
        <v>261</v>
      </c>
      <c r="AT882" s="212" t="s">
        <v>138</v>
      </c>
      <c r="AU882" s="212" t="s">
        <v>144</v>
      </c>
      <c r="AY882" s="18" t="s">
        <v>135</v>
      </c>
      <c r="BE882" s="213">
        <f>IF(N882="základní",J882,0)</f>
        <v>0</v>
      </c>
      <c r="BF882" s="213">
        <f>IF(N882="snížená",J882,0)</f>
        <v>0</v>
      </c>
      <c r="BG882" s="213">
        <f>IF(N882="zákl. přenesená",J882,0)</f>
        <v>0</v>
      </c>
      <c r="BH882" s="213">
        <f>IF(N882="sníž. přenesená",J882,0)</f>
        <v>0</v>
      </c>
      <c r="BI882" s="213">
        <f>IF(N882="nulová",J882,0)</f>
        <v>0</v>
      </c>
      <c r="BJ882" s="18" t="s">
        <v>144</v>
      </c>
      <c r="BK882" s="213">
        <f>ROUND(I882*H882,2)</f>
        <v>0</v>
      </c>
      <c r="BL882" s="18" t="s">
        <v>261</v>
      </c>
      <c r="BM882" s="212" t="s">
        <v>1530</v>
      </c>
    </row>
    <row r="883" s="2" customFormat="1">
      <c r="A883" s="39"/>
      <c r="B883" s="40"/>
      <c r="C883" s="41"/>
      <c r="D883" s="214" t="s">
        <v>146</v>
      </c>
      <c r="E883" s="41"/>
      <c r="F883" s="215" t="s">
        <v>1531</v>
      </c>
      <c r="G883" s="41"/>
      <c r="H883" s="41"/>
      <c r="I883" s="216"/>
      <c r="J883" s="41"/>
      <c r="K883" s="41"/>
      <c r="L883" s="45"/>
      <c r="M883" s="217"/>
      <c r="N883" s="218"/>
      <c r="O883" s="85"/>
      <c r="P883" s="85"/>
      <c r="Q883" s="85"/>
      <c r="R883" s="85"/>
      <c r="S883" s="85"/>
      <c r="T883" s="86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146</v>
      </c>
      <c r="AU883" s="18" t="s">
        <v>144</v>
      </c>
    </row>
    <row r="884" s="2" customFormat="1">
      <c r="A884" s="39"/>
      <c r="B884" s="40"/>
      <c r="C884" s="41"/>
      <c r="D884" s="219" t="s">
        <v>148</v>
      </c>
      <c r="E884" s="41"/>
      <c r="F884" s="220" t="s">
        <v>1532</v>
      </c>
      <c r="G884" s="41"/>
      <c r="H884" s="41"/>
      <c r="I884" s="216"/>
      <c r="J884" s="41"/>
      <c r="K884" s="41"/>
      <c r="L884" s="45"/>
      <c r="M884" s="217"/>
      <c r="N884" s="218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148</v>
      </c>
      <c r="AU884" s="18" t="s">
        <v>144</v>
      </c>
    </row>
    <row r="885" s="14" customFormat="1">
      <c r="A885" s="14"/>
      <c r="B885" s="232"/>
      <c r="C885" s="233"/>
      <c r="D885" s="214" t="s">
        <v>150</v>
      </c>
      <c r="E885" s="234" t="s">
        <v>19</v>
      </c>
      <c r="F885" s="235" t="s">
        <v>1516</v>
      </c>
      <c r="G885" s="233"/>
      <c r="H885" s="234" t="s">
        <v>19</v>
      </c>
      <c r="I885" s="236"/>
      <c r="J885" s="233"/>
      <c r="K885" s="233"/>
      <c r="L885" s="237"/>
      <c r="M885" s="238"/>
      <c r="N885" s="239"/>
      <c r="O885" s="239"/>
      <c r="P885" s="239"/>
      <c r="Q885" s="239"/>
      <c r="R885" s="239"/>
      <c r="S885" s="239"/>
      <c r="T885" s="240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1" t="s">
        <v>150</v>
      </c>
      <c r="AU885" s="241" t="s">
        <v>144</v>
      </c>
      <c r="AV885" s="14" t="s">
        <v>83</v>
      </c>
      <c r="AW885" s="14" t="s">
        <v>36</v>
      </c>
      <c r="AX885" s="14" t="s">
        <v>75</v>
      </c>
      <c r="AY885" s="241" t="s">
        <v>135</v>
      </c>
    </row>
    <row r="886" s="13" customFormat="1">
      <c r="A886" s="13"/>
      <c r="B886" s="221"/>
      <c r="C886" s="222"/>
      <c r="D886" s="214" t="s">
        <v>150</v>
      </c>
      <c r="E886" s="223" t="s">
        <v>19</v>
      </c>
      <c r="F886" s="224" t="s">
        <v>1517</v>
      </c>
      <c r="G886" s="222"/>
      <c r="H886" s="225">
        <v>873.60000000000002</v>
      </c>
      <c r="I886" s="226"/>
      <c r="J886" s="222"/>
      <c r="K886" s="222"/>
      <c r="L886" s="227"/>
      <c r="M886" s="228"/>
      <c r="N886" s="229"/>
      <c r="O886" s="229"/>
      <c r="P886" s="229"/>
      <c r="Q886" s="229"/>
      <c r="R886" s="229"/>
      <c r="S886" s="229"/>
      <c r="T886" s="23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1" t="s">
        <v>150</v>
      </c>
      <c r="AU886" s="231" t="s">
        <v>144</v>
      </c>
      <c r="AV886" s="13" t="s">
        <v>144</v>
      </c>
      <c r="AW886" s="13" t="s">
        <v>36</v>
      </c>
      <c r="AX886" s="13" t="s">
        <v>75</v>
      </c>
      <c r="AY886" s="231" t="s">
        <v>135</v>
      </c>
    </row>
    <row r="887" s="13" customFormat="1">
      <c r="A887" s="13"/>
      <c r="B887" s="221"/>
      <c r="C887" s="222"/>
      <c r="D887" s="214" t="s">
        <v>150</v>
      </c>
      <c r="E887" s="223" t="s">
        <v>19</v>
      </c>
      <c r="F887" s="224" t="s">
        <v>1518</v>
      </c>
      <c r="G887" s="222"/>
      <c r="H887" s="225">
        <v>-134</v>
      </c>
      <c r="I887" s="226"/>
      <c r="J887" s="222"/>
      <c r="K887" s="222"/>
      <c r="L887" s="227"/>
      <c r="M887" s="228"/>
      <c r="N887" s="229"/>
      <c r="O887" s="229"/>
      <c r="P887" s="229"/>
      <c r="Q887" s="229"/>
      <c r="R887" s="229"/>
      <c r="S887" s="229"/>
      <c r="T887" s="230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1" t="s">
        <v>150</v>
      </c>
      <c r="AU887" s="231" t="s">
        <v>144</v>
      </c>
      <c r="AV887" s="13" t="s">
        <v>144</v>
      </c>
      <c r="AW887" s="13" t="s">
        <v>36</v>
      </c>
      <c r="AX887" s="13" t="s">
        <v>75</v>
      </c>
      <c r="AY887" s="231" t="s">
        <v>135</v>
      </c>
    </row>
    <row r="888" s="15" customFormat="1">
      <c r="A888" s="15"/>
      <c r="B888" s="242"/>
      <c r="C888" s="243"/>
      <c r="D888" s="214" t="s">
        <v>150</v>
      </c>
      <c r="E888" s="244" t="s">
        <v>19</v>
      </c>
      <c r="F888" s="245" t="s">
        <v>174</v>
      </c>
      <c r="G888" s="243"/>
      <c r="H888" s="246">
        <v>739.60000000000002</v>
      </c>
      <c r="I888" s="247"/>
      <c r="J888" s="243"/>
      <c r="K888" s="243"/>
      <c r="L888" s="248"/>
      <c r="M888" s="249"/>
      <c r="N888" s="250"/>
      <c r="O888" s="250"/>
      <c r="P888" s="250"/>
      <c r="Q888" s="250"/>
      <c r="R888" s="250"/>
      <c r="S888" s="250"/>
      <c r="T888" s="251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52" t="s">
        <v>150</v>
      </c>
      <c r="AU888" s="252" t="s">
        <v>144</v>
      </c>
      <c r="AV888" s="15" t="s">
        <v>143</v>
      </c>
      <c r="AW888" s="15" t="s">
        <v>36</v>
      </c>
      <c r="AX888" s="15" t="s">
        <v>83</v>
      </c>
      <c r="AY888" s="252" t="s">
        <v>135</v>
      </c>
    </row>
    <row r="889" s="12" customFormat="1" ht="25.92" customHeight="1">
      <c r="A889" s="12"/>
      <c r="B889" s="185"/>
      <c r="C889" s="186"/>
      <c r="D889" s="187" t="s">
        <v>74</v>
      </c>
      <c r="E889" s="188" t="s">
        <v>1533</v>
      </c>
      <c r="F889" s="188" t="s">
        <v>1534</v>
      </c>
      <c r="G889" s="186"/>
      <c r="H889" s="186"/>
      <c r="I889" s="189"/>
      <c r="J889" s="190">
        <f>BK889</f>
        <v>0</v>
      </c>
      <c r="K889" s="186"/>
      <c r="L889" s="191"/>
      <c r="M889" s="192"/>
      <c r="N889" s="193"/>
      <c r="O889" s="193"/>
      <c r="P889" s="194">
        <f>P890</f>
        <v>0</v>
      </c>
      <c r="Q889" s="193"/>
      <c r="R889" s="194">
        <f>R890</f>
        <v>0</v>
      </c>
      <c r="S889" s="193"/>
      <c r="T889" s="195">
        <f>T890</f>
        <v>0</v>
      </c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R889" s="196" t="s">
        <v>175</v>
      </c>
      <c r="AT889" s="197" t="s">
        <v>74</v>
      </c>
      <c r="AU889" s="197" t="s">
        <v>75</v>
      </c>
      <c r="AY889" s="196" t="s">
        <v>135</v>
      </c>
      <c r="BK889" s="198">
        <f>BK890</f>
        <v>0</v>
      </c>
    </row>
    <row r="890" s="12" customFormat="1" ht="22.8" customHeight="1">
      <c r="A890" s="12"/>
      <c r="B890" s="185"/>
      <c r="C890" s="186"/>
      <c r="D890" s="187" t="s">
        <v>74</v>
      </c>
      <c r="E890" s="199" t="s">
        <v>1535</v>
      </c>
      <c r="F890" s="199" t="s">
        <v>1536</v>
      </c>
      <c r="G890" s="186"/>
      <c r="H890" s="186"/>
      <c r="I890" s="189"/>
      <c r="J890" s="200">
        <f>BK890</f>
        <v>0</v>
      </c>
      <c r="K890" s="186"/>
      <c r="L890" s="191"/>
      <c r="M890" s="192"/>
      <c r="N890" s="193"/>
      <c r="O890" s="193"/>
      <c r="P890" s="194">
        <f>SUM(P891:P893)</f>
        <v>0</v>
      </c>
      <c r="Q890" s="193"/>
      <c r="R890" s="194">
        <f>SUM(R891:R893)</f>
        <v>0</v>
      </c>
      <c r="S890" s="193"/>
      <c r="T890" s="195">
        <f>SUM(T891:T893)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196" t="s">
        <v>175</v>
      </c>
      <c r="AT890" s="197" t="s">
        <v>74</v>
      </c>
      <c r="AU890" s="197" t="s">
        <v>83</v>
      </c>
      <c r="AY890" s="196" t="s">
        <v>135</v>
      </c>
      <c r="BK890" s="198">
        <f>SUM(BK891:BK893)</f>
        <v>0</v>
      </c>
    </row>
    <row r="891" s="2" customFormat="1" ht="16.5" customHeight="1">
      <c r="A891" s="39"/>
      <c r="B891" s="40"/>
      <c r="C891" s="201" t="s">
        <v>1537</v>
      </c>
      <c r="D891" s="201" t="s">
        <v>138</v>
      </c>
      <c r="E891" s="202" t="s">
        <v>1538</v>
      </c>
      <c r="F891" s="203" t="s">
        <v>1539</v>
      </c>
      <c r="G891" s="204" t="s">
        <v>1540</v>
      </c>
      <c r="H891" s="205">
        <v>1</v>
      </c>
      <c r="I891" s="206"/>
      <c r="J891" s="207">
        <f>ROUND(I891*H891,2)</f>
        <v>0</v>
      </c>
      <c r="K891" s="203" t="s">
        <v>142</v>
      </c>
      <c r="L891" s="45"/>
      <c r="M891" s="208" t="s">
        <v>19</v>
      </c>
      <c r="N891" s="209" t="s">
        <v>47</v>
      </c>
      <c r="O891" s="85"/>
      <c r="P891" s="210">
        <f>O891*H891</f>
        <v>0</v>
      </c>
      <c r="Q891" s="210">
        <v>0</v>
      </c>
      <c r="R891" s="210">
        <f>Q891*H891</f>
        <v>0</v>
      </c>
      <c r="S891" s="210">
        <v>0</v>
      </c>
      <c r="T891" s="211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12" t="s">
        <v>1541</v>
      </c>
      <c r="AT891" s="212" t="s">
        <v>138</v>
      </c>
      <c r="AU891" s="212" t="s">
        <v>144</v>
      </c>
      <c r="AY891" s="18" t="s">
        <v>135</v>
      </c>
      <c r="BE891" s="213">
        <f>IF(N891="základní",J891,0)</f>
        <v>0</v>
      </c>
      <c r="BF891" s="213">
        <f>IF(N891="snížená",J891,0)</f>
        <v>0</v>
      </c>
      <c r="BG891" s="213">
        <f>IF(N891="zákl. přenesená",J891,0)</f>
        <v>0</v>
      </c>
      <c r="BH891" s="213">
        <f>IF(N891="sníž. přenesená",J891,0)</f>
        <v>0</v>
      </c>
      <c r="BI891" s="213">
        <f>IF(N891="nulová",J891,0)</f>
        <v>0</v>
      </c>
      <c r="BJ891" s="18" t="s">
        <v>144</v>
      </c>
      <c r="BK891" s="213">
        <f>ROUND(I891*H891,2)</f>
        <v>0</v>
      </c>
      <c r="BL891" s="18" t="s">
        <v>1541</v>
      </c>
      <c r="BM891" s="212" t="s">
        <v>1542</v>
      </c>
    </row>
    <row r="892" s="2" customFormat="1">
      <c r="A892" s="39"/>
      <c r="B892" s="40"/>
      <c r="C892" s="41"/>
      <c r="D892" s="214" t="s">
        <v>146</v>
      </c>
      <c r="E892" s="41"/>
      <c r="F892" s="215" t="s">
        <v>1539</v>
      </c>
      <c r="G892" s="41"/>
      <c r="H892" s="41"/>
      <c r="I892" s="216"/>
      <c r="J892" s="41"/>
      <c r="K892" s="41"/>
      <c r="L892" s="45"/>
      <c r="M892" s="217"/>
      <c r="N892" s="218"/>
      <c r="O892" s="85"/>
      <c r="P892" s="85"/>
      <c r="Q892" s="85"/>
      <c r="R892" s="85"/>
      <c r="S892" s="85"/>
      <c r="T892" s="86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146</v>
      </c>
      <c r="AU892" s="18" t="s">
        <v>144</v>
      </c>
    </row>
    <row r="893" s="2" customFormat="1">
      <c r="A893" s="39"/>
      <c r="B893" s="40"/>
      <c r="C893" s="41"/>
      <c r="D893" s="219" t="s">
        <v>148</v>
      </c>
      <c r="E893" s="41"/>
      <c r="F893" s="220" t="s">
        <v>1543</v>
      </c>
      <c r="G893" s="41"/>
      <c r="H893" s="41"/>
      <c r="I893" s="216"/>
      <c r="J893" s="41"/>
      <c r="K893" s="41"/>
      <c r="L893" s="45"/>
      <c r="M893" s="263"/>
      <c r="N893" s="264"/>
      <c r="O893" s="265"/>
      <c r="P893" s="265"/>
      <c r="Q893" s="265"/>
      <c r="R893" s="265"/>
      <c r="S893" s="265"/>
      <c r="T893" s="26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148</v>
      </c>
      <c r="AU893" s="18" t="s">
        <v>144</v>
      </c>
    </row>
    <row r="894" s="2" customFormat="1" ht="6.96" customHeight="1">
      <c r="A894" s="39"/>
      <c r="B894" s="60"/>
      <c r="C894" s="61"/>
      <c r="D894" s="61"/>
      <c r="E894" s="61"/>
      <c r="F894" s="61"/>
      <c r="G894" s="61"/>
      <c r="H894" s="61"/>
      <c r="I894" s="61"/>
      <c r="J894" s="61"/>
      <c r="K894" s="61"/>
      <c r="L894" s="45"/>
      <c r="M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</row>
  </sheetData>
  <sheetProtection sheet="1" autoFilter="0" formatColumns="0" formatRows="0" objects="1" scenarios="1" spinCount="100000" saltValue="F+08vDW0nbckwqh3fRb7g49qfKfXDJ+82L9Zz4qqHxL8dacE8yriIC4hcRQQU6DCTzkpEpFCKNPdf2Ww1ezFmA==" hashValue="67VJWYxCqKdPpNTeZUqIT28D/PUvWsS1weAevc0nDxWpSiWHaDtXQhR7OuzVFYCbniuclb+mMTBVGSKkcSNGvQ==" algorithmName="SHA-512" password="CC35"/>
  <autoFilter ref="C106:K893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2" r:id="rId1" display="https://podminky.urs.cz/item/CS_URS_2021_02/317168013"/>
    <hyperlink ref="F116" r:id="rId2" display="https://podminky.urs.cz/item/CS_URS_2021_02/317168014"/>
    <hyperlink ref="F120" r:id="rId3" display="https://podminky.urs.cz/item/CS_URS_2021_02/317168016"/>
    <hyperlink ref="F124" r:id="rId4" display="https://podminky.urs.cz/item/CS_URS_2021_02/340239212"/>
    <hyperlink ref="F132" r:id="rId5" display="https://podminky.urs.cz/item/CS_URS_2021_02/342241162"/>
    <hyperlink ref="F137" r:id="rId6" display="https://podminky.urs.cz/item/CS_URS_2021_02/342272225"/>
    <hyperlink ref="F145" r:id="rId7" display="https://podminky.urs.cz/item/CS_URS_2021_02/342272235"/>
    <hyperlink ref="F149" r:id="rId8" display="https://podminky.urs.cz/item/CS_URS_2021_02/342291121"/>
    <hyperlink ref="F156" r:id="rId9" display="https://podminky.urs.cz/item/CS_URS_2021_02/611135011"/>
    <hyperlink ref="F160" r:id="rId10" display="https://podminky.urs.cz/item/CS_URS_2021_02/611311131"/>
    <hyperlink ref="F164" r:id="rId11" display="https://podminky.urs.cz/item/CS_URS_2021_02/612135011"/>
    <hyperlink ref="F168" r:id="rId12" display="https://podminky.urs.cz/item/CS_URS_2021_02/612311131"/>
    <hyperlink ref="F178" r:id="rId13" display="https://podminky.urs.cz/item/CS_URS_2021_02/612331121"/>
    <hyperlink ref="F183" r:id="rId14" display="https://podminky.urs.cz/item/CS_URS_2021_02/612331191"/>
    <hyperlink ref="F188" r:id="rId15" display="https://podminky.urs.cz/item/CS_URS_2021_02/612341121"/>
    <hyperlink ref="F192" r:id="rId16" display="https://podminky.urs.cz/item/CS_URS_2021_02/619991011"/>
    <hyperlink ref="F197" r:id="rId17" display="https://podminky.urs.cz/item/CS_URS_2021_02/622143003"/>
    <hyperlink ref="F201" r:id="rId18" display="https://podminky.urs.cz/item/CS_URS_2021_02/59051486"/>
    <hyperlink ref="F205" r:id="rId19" display="https://podminky.urs.cz/item/CS_URS_2021_02/631311114"/>
    <hyperlink ref="F209" r:id="rId20" display="https://podminky.urs.cz/item/CS_URS_2021_02/631319011"/>
    <hyperlink ref="F212" r:id="rId21" display="https://podminky.urs.cz/item/CS_URS_2021_02/631362021"/>
    <hyperlink ref="F216" r:id="rId22" display="https://podminky.urs.cz/item/CS_URS_2021_02/642945111"/>
    <hyperlink ref="F223" r:id="rId23" display="https://podminky.urs.cz/item/CS_URS_2021_02/642946112"/>
    <hyperlink ref="F227" r:id="rId24" display="https://podminky.urs.cz/item/CS_URS_2021_02/55331613"/>
    <hyperlink ref="F231" r:id="rId25" display="https://podminky.urs.cz/item/CS_URS_2021_02/919735122"/>
    <hyperlink ref="F235" r:id="rId26" display="https://podminky.urs.cz/item/CS_URS_2021_02/952901111"/>
    <hyperlink ref="F239" r:id="rId27" display="https://podminky.urs.cz/item/CS_URS_2021_02/953731311"/>
    <hyperlink ref="F244" r:id="rId28" display="https://podminky.urs.cz/item/CS_URS_2021_02/962031133"/>
    <hyperlink ref="F248" r:id="rId29" display="https://podminky.urs.cz/item/CS_URS_2021_02/965042141"/>
    <hyperlink ref="F253" r:id="rId30" display="https://podminky.urs.cz/item/CS_URS_2021_02/965045113"/>
    <hyperlink ref="F258" r:id="rId31" display="https://podminky.urs.cz/item/CS_URS_2021_02/968072455"/>
    <hyperlink ref="F263" r:id="rId32" display="https://podminky.urs.cz/item/CS_URS_2021_02/977151116"/>
    <hyperlink ref="F268" r:id="rId33" display="https://podminky.urs.cz/item/CS_URS_2021_02/997013214"/>
    <hyperlink ref="F271" r:id="rId34" display="https://podminky.urs.cz/item/CS_URS_2021_02/997013219"/>
    <hyperlink ref="F275" r:id="rId35" display="https://podminky.urs.cz/item/CS_URS_2021_02/997013501"/>
    <hyperlink ref="F278" r:id="rId36" display="https://podminky.urs.cz/item/CS_URS_2021_02/997013509"/>
    <hyperlink ref="F285" r:id="rId37" display="https://podminky.urs.cz/item/CS_URS_2021_02/998012023"/>
    <hyperlink ref="F290" r:id="rId38" display="https://podminky.urs.cz/item/CS_URS_2021_02/711111002"/>
    <hyperlink ref="F295" r:id="rId39" display="https://podminky.urs.cz/item/CS_URS_2021_02/11163152"/>
    <hyperlink ref="F299" r:id="rId40" display="https://podminky.urs.cz/item/CS_URS_2021_02/711141559"/>
    <hyperlink ref="F304" r:id="rId41" display="https://podminky.urs.cz/item/CS_URS_2021_02/62832001"/>
    <hyperlink ref="F308" r:id="rId42" display="https://podminky.urs.cz/item/CS_URS_2021_02/711493112"/>
    <hyperlink ref="F312" r:id="rId43" display="https://podminky.urs.cz/item/CS_URS_2021_02/711493122"/>
    <hyperlink ref="F316" r:id="rId44" display="https://podminky.urs.cz/item/CS_URS_2021_02/998711103"/>
    <hyperlink ref="F320" r:id="rId45" display="https://podminky.urs.cz/item/CS_URS_2021_02/713120821"/>
    <hyperlink ref="F325" r:id="rId46" display="https://podminky.urs.cz/item/CS_URS_2021_02/713121111"/>
    <hyperlink ref="F330" r:id="rId47" display="https://podminky.urs.cz/item/CS_URS_2021_02/28376351"/>
    <hyperlink ref="F334" r:id="rId48" display="https://podminky.urs.cz/item/CS_URS_2021_02/998713103"/>
    <hyperlink ref="F338" r:id="rId49" display="https://podminky.urs.cz/item/CS_URS_2021_02/721171808"/>
    <hyperlink ref="F343" r:id="rId50" display="https://podminky.urs.cz/item/CS_URS_2021_02/721174025"/>
    <hyperlink ref="F346" r:id="rId51" display="https://podminky.urs.cz/item/CS_URS_2021_02/721174042"/>
    <hyperlink ref="F349" r:id="rId52" display="https://podminky.urs.cz/item/CS_URS_2021_02/721174043"/>
    <hyperlink ref="F352" r:id="rId53" display="https://podminky.urs.cz/item/CS_URS_2021_02/721174045"/>
    <hyperlink ref="F355" r:id="rId54" display="https://podminky.urs.cz/item/CS_URS_2021_02/721174063"/>
    <hyperlink ref="F360" r:id="rId55" display="https://podminky.urs.cz/item/CS_URS_2021_02/721290111"/>
    <hyperlink ref="F367" r:id="rId56" display="https://podminky.urs.cz/item/CS_URS_2021_02/998721103"/>
    <hyperlink ref="F371" r:id="rId57" display="https://podminky.urs.cz/item/CS_URS_2021_02/722130801"/>
    <hyperlink ref="F374" r:id="rId58" display="https://podminky.urs.cz/item/CS_URS_2021_02/722170801"/>
    <hyperlink ref="F377" r:id="rId59" display="https://podminky.urs.cz/item/CS_URS_2021_02/722174002"/>
    <hyperlink ref="F380" r:id="rId60" display="https://podminky.urs.cz/item/CS_URS_2021_02/722174002"/>
    <hyperlink ref="F383" r:id="rId61" display="https://podminky.urs.cz/item/CS_URS_2021_02/722174003"/>
    <hyperlink ref="F386" r:id="rId62" display="https://podminky.urs.cz/item/CS_URS_2021_02/722181222"/>
    <hyperlink ref="F389" r:id="rId63" display="https://podminky.urs.cz/item/CS_URS_2021_02/722181242"/>
    <hyperlink ref="F392" r:id="rId64" display="https://podminky.urs.cz/item/CS_URS_2021_02/722220111"/>
    <hyperlink ref="F399" r:id="rId65" display="https://podminky.urs.cz/item/CS_URS_2021_02/722290234"/>
    <hyperlink ref="F406" r:id="rId66" display="https://podminky.urs.cz/item/CS_URS_2021_02/998722103"/>
    <hyperlink ref="F410" r:id="rId67" display="https://podminky.urs.cz/item/CS_URS_2021_02/725110811"/>
    <hyperlink ref="F413" r:id="rId68" display="https://podminky.urs.cz/item/CS_URS_2021_02/725112022"/>
    <hyperlink ref="F418" r:id="rId69" display="https://podminky.urs.cz/item/CS_URS_2021_02/725210821"/>
    <hyperlink ref="F421" r:id="rId70" display="https://podminky.urs.cz/item/CS_URS_2021_02/725211681"/>
    <hyperlink ref="F430" r:id="rId71" display="https://podminky.urs.cz/item/CS_URS_2021_02/725291621"/>
    <hyperlink ref="F433" r:id="rId72" display="https://podminky.urs.cz/item/CS_URS_2021_02/725291642"/>
    <hyperlink ref="F444" r:id="rId73" display="https://podminky.urs.cz/item/CS_URS_2021_02/725822613"/>
    <hyperlink ref="F449" r:id="rId74" display="https://podminky.urs.cz/item/CS_URS_2021_02/725840850"/>
    <hyperlink ref="F452" r:id="rId75" display="https://podminky.urs.cz/item/CS_URS_2021_02/725841312"/>
    <hyperlink ref="F457" r:id="rId76" display="https://podminky.urs.cz/item/CS_URS_2021_02/998725103"/>
    <hyperlink ref="F461" r:id="rId77" display="https://podminky.urs.cz/item/CS_URS_2021_02/726111031"/>
    <hyperlink ref="F464" r:id="rId78" display="https://podminky.urs.cz/item/CS_URS_2021_02/998726113"/>
    <hyperlink ref="F468" r:id="rId79" display="https://podminky.urs.cz/item/CS_URS_2021_02/733120819"/>
    <hyperlink ref="F471" r:id="rId80" display="https://podminky.urs.cz/item/CS_URS_2021_02/733223302"/>
    <hyperlink ref="F482" r:id="rId81" display="https://podminky.urs.cz/item/CS_URS_2021_02/733291101"/>
    <hyperlink ref="F491" r:id="rId82" display="https://podminky.urs.cz/item/CS_URS_2021_02/998733103"/>
    <hyperlink ref="F495" r:id="rId83" display="https://podminky.urs.cz/item/CS_URS_2021_02/735121810"/>
    <hyperlink ref="F499" r:id="rId84" display="https://podminky.urs.cz/item/CS_URS_2021_02/735164221"/>
    <hyperlink ref="F502" r:id="rId85" display="https://podminky.urs.cz/item/CS_URS_2021_02/998735103"/>
    <hyperlink ref="F506" r:id="rId86" display="https://podminky.urs.cz/item/CS_URS_2021_02/741110061"/>
    <hyperlink ref="F509" r:id="rId87" display="https://podminky.urs.cz/item/CS_URS_2021_02/34571063"/>
    <hyperlink ref="F514" r:id="rId88" display="https://podminky.urs.cz/item/CS_URS_2021_02/741112001"/>
    <hyperlink ref="F519" r:id="rId89" display="https://podminky.urs.cz/item/CS_URS_2021_02/741112061"/>
    <hyperlink ref="F524" r:id="rId90" display="https://podminky.urs.cz/item/CS_URS_2021_02/741120003"/>
    <hyperlink ref="F540" r:id="rId91" display="https://podminky.urs.cz/item/CS_URS_2021_02/741310001"/>
    <hyperlink ref="F545" r:id="rId92" display="https://podminky.urs.cz/item/CS_URS_2021_02/741310022"/>
    <hyperlink ref="F550" r:id="rId93" display="https://podminky.urs.cz/item/CS_URS_2021_02/741310025"/>
    <hyperlink ref="F555" r:id="rId94" display="https://podminky.urs.cz/item/CS_URS_2021_02/741313041"/>
    <hyperlink ref="F560" r:id="rId95" display="https://podminky.urs.cz/item/CS_URS_2021_02/741330731"/>
    <hyperlink ref="F565" r:id="rId96" display="https://podminky.urs.cz/item/CS_URS_2021_02/741372062"/>
    <hyperlink ref="F570" r:id="rId97" display="https://podminky.urs.cz/item/CS_URS_2021_02/741372062"/>
    <hyperlink ref="F579" r:id="rId98" display="https://podminky.urs.cz/item/CS_URS_2021_02/998741103"/>
    <hyperlink ref="F608" r:id="rId99" display="https://podminky.urs.cz/item/CS_URS_2021_02/751111811"/>
    <hyperlink ref="F611" r:id="rId100" display="https://podminky.urs.cz/item/CS_URS_2021_02/751133012"/>
    <hyperlink ref="F630" r:id="rId101" display="https://podminky.urs.cz/item/CS_URS_2021_02/751510041"/>
    <hyperlink ref="F633" r:id="rId102" display="https://podminky.urs.cz/item/CS_URS_2021_02/751510042"/>
    <hyperlink ref="F638" r:id="rId103" display="https://podminky.urs.cz/item/CS_URS_2021_02/751537011"/>
    <hyperlink ref="F645" r:id="rId104" display="https://podminky.urs.cz/item/CS_URS_2021_02/998751102"/>
    <hyperlink ref="F649" r:id="rId105" display="https://podminky.urs.cz/item/CS_URS_2021_02/763131451"/>
    <hyperlink ref="F656" r:id="rId106" display="https://podminky.urs.cz/item/CS_URS_2021_02/763131714"/>
    <hyperlink ref="F659" r:id="rId107" display="https://podminky.urs.cz/item/CS_URS_2021_02/998763102"/>
    <hyperlink ref="F663" r:id="rId108" display="https://podminky.urs.cz/item/CS_URS_2021_02/766421821"/>
    <hyperlink ref="F668" r:id="rId109" display="https://podminky.urs.cz/item/CS_URS_2021_02/766421822"/>
    <hyperlink ref="F671" r:id="rId110" display="https://podminky.urs.cz/item/CS_URS_2021_02/766660022"/>
    <hyperlink ref="F679" r:id="rId111" display="https://podminky.urs.cz/item/CS_URS_2021_02/766660172"/>
    <hyperlink ref="F692" r:id="rId112" display="https://podminky.urs.cz/item/CS_URS_2021_02/766682111"/>
    <hyperlink ref="F704" r:id="rId113" display="https://podminky.urs.cz/item/CS_URS_2021_02/766821112"/>
    <hyperlink ref="F708" r:id="rId114" display="https://podminky.urs.cz/item/CS_URS_2021_02/61510103"/>
    <hyperlink ref="F711" r:id="rId115" display="https://podminky.urs.cz/item/CS_URS_2021_02/766825821"/>
    <hyperlink ref="F715" r:id="rId116" display="https://podminky.urs.cz/item/CS_URS_2021_02/998766103"/>
    <hyperlink ref="F719" r:id="rId117" display="https://podminky.urs.cz/item/CS_URS_2021_02/767646401"/>
    <hyperlink ref="F728" r:id="rId118" display="https://podminky.urs.cz/item/CS_URS_2021_02/998767103"/>
    <hyperlink ref="F732" r:id="rId119" display="https://podminky.urs.cz/item/CS_URS_2021_02/771121011"/>
    <hyperlink ref="F736" r:id="rId120" display="https://podminky.urs.cz/item/CS_URS_2021_02/771574273"/>
    <hyperlink ref="F741" r:id="rId121" display="https://podminky.urs.cz/item/CS_URS_2021_02/59761428"/>
    <hyperlink ref="F745" r:id="rId122" display="https://podminky.urs.cz/item/CS_URS_2021_02/771577112"/>
    <hyperlink ref="F748" r:id="rId123" display="https://podminky.urs.cz/item/CS_URS_2021_02/771577114"/>
    <hyperlink ref="F751" r:id="rId124" display="https://podminky.urs.cz/item/CS_URS_2021_02/771591241"/>
    <hyperlink ref="F755" r:id="rId125" display="https://podminky.urs.cz/item/CS_URS_2021_02/771591242"/>
    <hyperlink ref="F759" r:id="rId126" display="https://podminky.urs.cz/item/CS_URS_2021_02/771591264"/>
    <hyperlink ref="F763" r:id="rId127" display="https://podminky.urs.cz/item/CS_URS_2021_02/998771103"/>
    <hyperlink ref="F767" r:id="rId128" display="https://podminky.urs.cz/item/CS_URS_2021_02/776111311"/>
    <hyperlink ref="F771" r:id="rId129" display="https://podminky.urs.cz/item/CS_URS_2021_02/776121111"/>
    <hyperlink ref="F774" r:id="rId130" display="https://podminky.urs.cz/item/CS_URS_2021_02/776141112"/>
    <hyperlink ref="F777" r:id="rId131" display="https://podminky.urs.cz/item/CS_URS_2021_02/776201811"/>
    <hyperlink ref="F782" r:id="rId132" display="https://podminky.urs.cz/item/CS_URS_2021_02/776221111"/>
    <hyperlink ref="F788" r:id="rId133" display="https://podminky.urs.cz/item/CS_URS_2021_02/776411111"/>
    <hyperlink ref="F795" r:id="rId134" display="https://podminky.urs.cz/item/CS_URS_2021_02/28411004"/>
    <hyperlink ref="F799" r:id="rId135" display="https://podminky.urs.cz/item/CS_URS_2021_02/776421311"/>
    <hyperlink ref="F803" r:id="rId136" display="https://podminky.urs.cz/item/CS_URS_2021_02/553431-R"/>
    <hyperlink ref="F807" r:id="rId137" display="https://podminky.urs.cz/item/CS_URS_2021_02/998776103"/>
    <hyperlink ref="F811" r:id="rId138" display="https://podminky.urs.cz/item/CS_URS_2021_02/781471810"/>
    <hyperlink ref="F815" r:id="rId139" display="https://podminky.urs.cz/item/CS_URS_2021_02/781474113"/>
    <hyperlink ref="F819" r:id="rId140" display="https://podminky.urs.cz/item/CS_URS_2021_02/59761071"/>
    <hyperlink ref="F823" r:id="rId141" display="https://podminky.urs.cz/item/CS_URS_2021_02/781491011"/>
    <hyperlink ref="F827" r:id="rId142" display="https://podminky.urs.cz/item/CS_URS_2021_02/63465124"/>
    <hyperlink ref="F831" r:id="rId143" display="https://podminky.urs.cz/item/CS_URS_2021_02/781494111"/>
    <hyperlink ref="F835" r:id="rId144" display="https://podminky.urs.cz/item/CS_URS_2021_02/781494511"/>
    <hyperlink ref="F840" r:id="rId145" display="https://podminky.urs.cz/item/CS_URS_2021_02/781495115"/>
    <hyperlink ref="F848" r:id="rId146" display="https://podminky.urs.cz/item/CS_URS_2021_02/781495142"/>
    <hyperlink ref="F852" r:id="rId147" display="https://podminky.urs.cz/item/CS_URS_2021_02/781495143"/>
    <hyperlink ref="F856" r:id="rId148" display="https://podminky.urs.cz/item/CS_URS_2021_02/998781103"/>
    <hyperlink ref="F860" r:id="rId149" display="https://podminky.urs.cz/item/CS_URS_2021_02/783317105"/>
    <hyperlink ref="F866" r:id="rId150" display="https://podminky.urs.cz/item/CS_URS_2021_02/784121001"/>
    <hyperlink ref="F870" r:id="rId151" display="https://podminky.urs.cz/item/CS_URS_2021_02/784181121"/>
    <hyperlink ref="F881" r:id="rId152" display="https://podminky.urs.cz/item/CS_URS_2021_02/784221101"/>
    <hyperlink ref="F884" r:id="rId153" display="https://podminky.urs.cz/item/CS_URS_2021_02/784221153"/>
    <hyperlink ref="F893" r:id="rId154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1544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1545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1546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1547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1548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1549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1550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1551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1552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1553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1554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1555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1556</v>
      </c>
      <c r="F19" s="278" t="s">
        <v>1557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1558</v>
      </c>
      <c r="F20" s="278" t="s">
        <v>1559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1560</v>
      </c>
      <c r="F21" s="278" t="s">
        <v>1561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1562</v>
      </c>
      <c r="F22" s="278" t="s">
        <v>1563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1564</v>
      </c>
      <c r="F23" s="278" t="s">
        <v>1565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1566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1567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1568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1569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1570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1571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1572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1573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1574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121</v>
      </c>
      <c r="F36" s="278"/>
      <c r="G36" s="278" t="s">
        <v>1575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1576</v>
      </c>
      <c r="F37" s="278"/>
      <c r="G37" s="278" t="s">
        <v>1577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1578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1579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122</v>
      </c>
      <c r="F40" s="278"/>
      <c r="G40" s="278" t="s">
        <v>1580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123</v>
      </c>
      <c r="F41" s="278"/>
      <c r="G41" s="278" t="s">
        <v>1581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1582</v>
      </c>
      <c r="F42" s="278"/>
      <c r="G42" s="278" t="s">
        <v>1583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1584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1585</v>
      </c>
      <c r="F44" s="278"/>
      <c r="G44" s="278" t="s">
        <v>1586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125</v>
      </c>
      <c r="F45" s="278"/>
      <c r="G45" s="278" t="s">
        <v>1587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1588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1589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1590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1591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1592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1593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1594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1595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1596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1597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1598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1599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1600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1601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1602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1603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1604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1605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1606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1607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1608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1609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1610</v>
      </c>
      <c r="D76" s="296"/>
      <c r="E76" s="296"/>
      <c r="F76" s="296" t="s">
        <v>1611</v>
      </c>
      <c r="G76" s="297"/>
      <c r="H76" s="296" t="s">
        <v>57</v>
      </c>
      <c r="I76" s="296" t="s">
        <v>60</v>
      </c>
      <c r="J76" s="296" t="s">
        <v>1612</v>
      </c>
      <c r="K76" s="295"/>
    </row>
    <row r="77" s="1" customFormat="1" ht="17.25" customHeight="1">
      <c r="B77" s="293"/>
      <c r="C77" s="298" t="s">
        <v>1613</v>
      </c>
      <c r="D77" s="298"/>
      <c r="E77" s="298"/>
      <c r="F77" s="299" t="s">
        <v>1614</v>
      </c>
      <c r="G77" s="300"/>
      <c r="H77" s="298"/>
      <c r="I77" s="298"/>
      <c r="J77" s="298" t="s">
        <v>1615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1616</v>
      </c>
      <c r="G79" s="305"/>
      <c r="H79" s="281" t="s">
        <v>1617</v>
      </c>
      <c r="I79" s="281" t="s">
        <v>1618</v>
      </c>
      <c r="J79" s="281">
        <v>20</v>
      </c>
      <c r="K79" s="295"/>
    </row>
    <row r="80" s="1" customFormat="1" ht="15" customHeight="1">
      <c r="B80" s="293"/>
      <c r="C80" s="281" t="s">
        <v>1619</v>
      </c>
      <c r="D80" s="281"/>
      <c r="E80" s="281"/>
      <c r="F80" s="304" t="s">
        <v>1616</v>
      </c>
      <c r="G80" s="305"/>
      <c r="H80" s="281" t="s">
        <v>1620</v>
      </c>
      <c r="I80" s="281" t="s">
        <v>1618</v>
      </c>
      <c r="J80" s="281">
        <v>120</v>
      </c>
      <c r="K80" s="295"/>
    </row>
    <row r="81" s="1" customFormat="1" ht="15" customHeight="1">
      <c r="B81" s="306"/>
      <c r="C81" s="281" t="s">
        <v>1621</v>
      </c>
      <c r="D81" s="281"/>
      <c r="E81" s="281"/>
      <c r="F81" s="304" t="s">
        <v>1622</v>
      </c>
      <c r="G81" s="305"/>
      <c r="H81" s="281" t="s">
        <v>1623</v>
      </c>
      <c r="I81" s="281" t="s">
        <v>1618</v>
      </c>
      <c r="J81" s="281">
        <v>50</v>
      </c>
      <c r="K81" s="295"/>
    </row>
    <row r="82" s="1" customFormat="1" ht="15" customHeight="1">
      <c r="B82" s="306"/>
      <c r="C82" s="281" t="s">
        <v>1624</v>
      </c>
      <c r="D82" s="281"/>
      <c r="E82" s="281"/>
      <c r="F82" s="304" t="s">
        <v>1616</v>
      </c>
      <c r="G82" s="305"/>
      <c r="H82" s="281" t="s">
        <v>1625</v>
      </c>
      <c r="I82" s="281" t="s">
        <v>1626</v>
      </c>
      <c r="J82" s="281"/>
      <c r="K82" s="295"/>
    </row>
    <row r="83" s="1" customFormat="1" ht="15" customHeight="1">
      <c r="B83" s="306"/>
      <c r="C83" s="307" t="s">
        <v>1627</v>
      </c>
      <c r="D83" s="307"/>
      <c r="E83" s="307"/>
      <c r="F83" s="308" t="s">
        <v>1622</v>
      </c>
      <c r="G83" s="307"/>
      <c r="H83" s="307" t="s">
        <v>1628</v>
      </c>
      <c r="I83" s="307" t="s">
        <v>1618</v>
      </c>
      <c r="J83" s="307">
        <v>15</v>
      </c>
      <c r="K83" s="295"/>
    </row>
    <row r="84" s="1" customFormat="1" ht="15" customHeight="1">
      <c r="B84" s="306"/>
      <c r="C84" s="307" t="s">
        <v>1629</v>
      </c>
      <c r="D84" s="307"/>
      <c r="E84" s="307"/>
      <c r="F84" s="308" t="s">
        <v>1622</v>
      </c>
      <c r="G84" s="307"/>
      <c r="H84" s="307" t="s">
        <v>1630</v>
      </c>
      <c r="I84" s="307" t="s">
        <v>1618</v>
      </c>
      <c r="J84" s="307">
        <v>15</v>
      </c>
      <c r="K84" s="295"/>
    </row>
    <row r="85" s="1" customFormat="1" ht="15" customHeight="1">
      <c r="B85" s="306"/>
      <c r="C85" s="307" t="s">
        <v>1631</v>
      </c>
      <c r="D85" s="307"/>
      <c r="E85" s="307"/>
      <c r="F85" s="308" t="s">
        <v>1622</v>
      </c>
      <c r="G85" s="307"/>
      <c r="H85" s="307" t="s">
        <v>1632</v>
      </c>
      <c r="I85" s="307" t="s">
        <v>1618</v>
      </c>
      <c r="J85" s="307">
        <v>20</v>
      </c>
      <c r="K85" s="295"/>
    </row>
    <row r="86" s="1" customFormat="1" ht="15" customHeight="1">
      <c r="B86" s="306"/>
      <c r="C86" s="307" t="s">
        <v>1633</v>
      </c>
      <c r="D86" s="307"/>
      <c r="E86" s="307"/>
      <c r="F86" s="308" t="s">
        <v>1622</v>
      </c>
      <c r="G86" s="307"/>
      <c r="H86" s="307" t="s">
        <v>1634</v>
      </c>
      <c r="I86" s="307" t="s">
        <v>1618</v>
      </c>
      <c r="J86" s="307">
        <v>20</v>
      </c>
      <c r="K86" s="295"/>
    </row>
    <row r="87" s="1" customFormat="1" ht="15" customHeight="1">
      <c r="B87" s="306"/>
      <c r="C87" s="281" t="s">
        <v>1635</v>
      </c>
      <c r="D87" s="281"/>
      <c r="E87" s="281"/>
      <c r="F87" s="304" t="s">
        <v>1622</v>
      </c>
      <c r="G87" s="305"/>
      <c r="H87" s="281" t="s">
        <v>1636</v>
      </c>
      <c r="I87" s="281" t="s">
        <v>1618</v>
      </c>
      <c r="J87" s="281">
        <v>50</v>
      </c>
      <c r="K87" s="295"/>
    </row>
    <row r="88" s="1" customFormat="1" ht="15" customHeight="1">
      <c r="B88" s="306"/>
      <c r="C88" s="281" t="s">
        <v>1637</v>
      </c>
      <c r="D88" s="281"/>
      <c r="E88" s="281"/>
      <c r="F88" s="304" t="s">
        <v>1622</v>
      </c>
      <c r="G88" s="305"/>
      <c r="H88" s="281" t="s">
        <v>1638</v>
      </c>
      <c r="I88" s="281" t="s">
        <v>1618</v>
      </c>
      <c r="J88" s="281">
        <v>20</v>
      </c>
      <c r="K88" s="295"/>
    </row>
    <row r="89" s="1" customFormat="1" ht="15" customHeight="1">
      <c r="B89" s="306"/>
      <c r="C89" s="281" t="s">
        <v>1639</v>
      </c>
      <c r="D89" s="281"/>
      <c r="E89" s="281"/>
      <c r="F89" s="304" t="s">
        <v>1622</v>
      </c>
      <c r="G89" s="305"/>
      <c r="H89" s="281" t="s">
        <v>1640</v>
      </c>
      <c r="I89" s="281" t="s">
        <v>1618</v>
      </c>
      <c r="J89" s="281">
        <v>20</v>
      </c>
      <c r="K89" s="295"/>
    </row>
    <row r="90" s="1" customFormat="1" ht="15" customHeight="1">
      <c r="B90" s="306"/>
      <c r="C90" s="281" t="s">
        <v>1641</v>
      </c>
      <c r="D90" s="281"/>
      <c r="E90" s="281"/>
      <c r="F90" s="304" t="s">
        <v>1622</v>
      </c>
      <c r="G90" s="305"/>
      <c r="H90" s="281" t="s">
        <v>1642</v>
      </c>
      <c r="I90" s="281" t="s">
        <v>1618</v>
      </c>
      <c r="J90" s="281">
        <v>50</v>
      </c>
      <c r="K90" s="295"/>
    </row>
    <row r="91" s="1" customFormat="1" ht="15" customHeight="1">
      <c r="B91" s="306"/>
      <c r="C91" s="281" t="s">
        <v>1643</v>
      </c>
      <c r="D91" s="281"/>
      <c r="E91" s="281"/>
      <c r="F91" s="304" t="s">
        <v>1622</v>
      </c>
      <c r="G91" s="305"/>
      <c r="H91" s="281" t="s">
        <v>1643</v>
      </c>
      <c r="I91" s="281" t="s">
        <v>1618</v>
      </c>
      <c r="J91" s="281">
        <v>50</v>
      </c>
      <c r="K91" s="295"/>
    </row>
    <row r="92" s="1" customFormat="1" ht="15" customHeight="1">
      <c r="B92" s="306"/>
      <c r="C92" s="281" t="s">
        <v>1644</v>
      </c>
      <c r="D92" s="281"/>
      <c r="E92" s="281"/>
      <c r="F92" s="304" t="s">
        <v>1622</v>
      </c>
      <c r="G92" s="305"/>
      <c r="H92" s="281" t="s">
        <v>1645</v>
      </c>
      <c r="I92" s="281" t="s">
        <v>1618</v>
      </c>
      <c r="J92" s="281">
        <v>255</v>
      </c>
      <c r="K92" s="295"/>
    </row>
    <row r="93" s="1" customFormat="1" ht="15" customHeight="1">
      <c r="B93" s="306"/>
      <c r="C93" s="281" t="s">
        <v>1646</v>
      </c>
      <c r="D93" s="281"/>
      <c r="E93" s="281"/>
      <c r="F93" s="304" t="s">
        <v>1616</v>
      </c>
      <c r="G93" s="305"/>
      <c r="H93" s="281" t="s">
        <v>1647</v>
      </c>
      <c r="I93" s="281" t="s">
        <v>1648</v>
      </c>
      <c r="J93" s="281"/>
      <c r="K93" s="295"/>
    </row>
    <row r="94" s="1" customFormat="1" ht="15" customHeight="1">
      <c r="B94" s="306"/>
      <c r="C94" s="281" t="s">
        <v>1649</v>
      </c>
      <c r="D94" s="281"/>
      <c r="E94" s="281"/>
      <c r="F94" s="304" t="s">
        <v>1616</v>
      </c>
      <c r="G94" s="305"/>
      <c r="H94" s="281" t="s">
        <v>1650</v>
      </c>
      <c r="I94" s="281" t="s">
        <v>1651</v>
      </c>
      <c r="J94" s="281"/>
      <c r="K94" s="295"/>
    </row>
    <row r="95" s="1" customFormat="1" ht="15" customHeight="1">
      <c r="B95" s="306"/>
      <c r="C95" s="281" t="s">
        <v>1652</v>
      </c>
      <c r="D95" s="281"/>
      <c r="E95" s="281"/>
      <c r="F95" s="304" t="s">
        <v>1616</v>
      </c>
      <c r="G95" s="305"/>
      <c r="H95" s="281" t="s">
        <v>1652</v>
      </c>
      <c r="I95" s="281" t="s">
        <v>1651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1616</v>
      </c>
      <c r="G96" s="305"/>
      <c r="H96" s="281" t="s">
        <v>1653</v>
      </c>
      <c r="I96" s="281" t="s">
        <v>1651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1616</v>
      </c>
      <c r="G97" s="305"/>
      <c r="H97" s="281" t="s">
        <v>1654</v>
      </c>
      <c r="I97" s="281" t="s">
        <v>1651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1655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1610</v>
      </c>
      <c r="D103" s="296"/>
      <c r="E103" s="296"/>
      <c r="F103" s="296" t="s">
        <v>1611</v>
      </c>
      <c r="G103" s="297"/>
      <c r="H103" s="296" t="s">
        <v>57</v>
      </c>
      <c r="I103" s="296" t="s">
        <v>60</v>
      </c>
      <c r="J103" s="296" t="s">
        <v>1612</v>
      </c>
      <c r="K103" s="295"/>
    </row>
    <row r="104" s="1" customFormat="1" ht="17.25" customHeight="1">
      <c r="B104" s="293"/>
      <c r="C104" s="298" t="s">
        <v>1613</v>
      </c>
      <c r="D104" s="298"/>
      <c r="E104" s="298"/>
      <c r="F104" s="299" t="s">
        <v>1614</v>
      </c>
      <c r="G104" s="300"/>
      <c r="H104" s="298"/>
      <c r="I104" s="298"/>
      <c r="J104" s="298" t="s">
        <v>1615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1616</v>
      </c>
      <c r="G106" s="281"/>
      <c r="H106" s="281" t="s">
        <v>1656</v>
      </c>
      <c r="I106" s="281" t="s">
        <v>1618</v>
      </c>
      <c r="J106" s="281">
        <v>20</v>
      </c>
      <c r="K106" s="295"/>
    </row>
    <row r="107" s="1" customFormat="1" ht="15" customHeight="1">
      <c r="B107" s="293"/>
      <c r="C107" s="281" t="s">
        <v>1619</v>
      </c>
      <c r="D107" s="281"/>
      <c r="E107" s="281"/>
      <c r="F107" s="304" t="s">
        <v>1616</v>
      </c>
      <c r="G107" s="281"/>
      <c r="H107" s="281" t="s">
        <v>1656</v>
      </c>
      <c r="I107" s="281" t="s">
        <v>1618</v>
      </c>
      <c r="J107" s="281">
        <v>120</v>
      </c>
      <c r="K107" s="295"/>
    </row>
    <row r="108" s="1" customFormat="1" ht="15" customHeight="1">
      <c r="B108" s="306"/>
      <c r="C108" s="281" t="s">
        <v>1621</v>
      </c>
      <c r="D108" s="281"/>
      <c r="E108" s="281"/>
      <c r="F108" s="304" t="s">
        <v>1622</v>
      </c>
      <c r="G108" s="281"/>
      <c r="H108" s="281" t="s">
        <v>1656</v>
      </c>
      <c r="I108" s="281" t="s">
        <v>1618</v>
      </c>
      <c r="J108" s="281">
        <v>50</v>
      </c>
      <c r="K108" s="295"/>
    </row>
    <row r="109" s="1" customFormat="1" ht="15" customHeight="1">
      <c r="B109" s="306"/>
      <c r="C109" s="281" t="s">
        <v>1624</v>
      </c>
      <c r="D109" s="281"/>
      <c r="E109" s="281"/>
      <c r="F109" s="304" t="s">
        <v>1616</v>
      </c>
      <c r="G109" s="281"/>
      <c r="H109" s="281" t="s">
        <v>1656</v>
      </c>
      <c r="I109" s="281" t="s">
        <v>1626</v>
      </c>
      <c r="J109" s="281"/>
      <c r="K109" s="295"/>
    </row>
    <row r="110" s="1" customFormat="1" ht="15" customHeight="1">
      <c r="B110" s="306"/>
      <c r="C110" s="281" t="s">
        <v>1635</v>
      </c>
      <c r="D110" s="281"/>
      <c r="E110" s="281"/>
      <c r="F110" s="304" t="s">
        <v>1622</v>
      </c>
      <c r="G110" s="281"/>
      <c r="H110" s="281" t="s">
        <v>1656</v>
      </c>
      <c r="I110" s="281" t="s">
        <v>1618</v>
      </c>
      <c r="J110" s="281">
        <v>50</v>
      </c>
      <c r="K110" s="295"/>
    </row>
    <row r="111" s="1" customFormat="1" ht="15" customHeight="1">
      <c r="B111" s="306"/>
      <c r="C111" s="281" t="s">
        <v>1643</v>
      </c>
      <c r="D111" s="281"/>
      <c r="E111" s="281"/>
      <c r="F111" s="304" t="s">
        <v>1622</v>
      </c>
      <c r="G111" s="281"/>
      <c r="H111" s="281" t="s">
        <v>1656</v>
      </c>
      <c r="I111" s="281" t="s">
        <v>1618</v>
      </c>
      <c r="J111" s="281">
        <v>50</v>
      </c>
      <c r="K111" s="295"/>
    </row>
    <row r="112" s="1" customFormat="1" ht="15" customHeight="1">
      <c r="B112" s="306"/>
      <c r="C112" s="281" t="s">
        <v>1641</v>
      </c>
      <c r="D112" s="281"/>
      <c r="E112" s="281"/>
      <c r="F112" s="304" t="s">
        <v>1622</v>
      </c>
      <c r="G112" s="281"/>
      <c r="H112" s="281" t="s">
        <v>1656</v>
      </c>
      <c r="I112" s="281" t="s">
        <v>1618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1616</v>
      </c>
      <c r="G113" s="281"/>
      <c r="H113" s="281" t="s">
        <v>1657</v>
      </c>
      <c r="I113" s="281" t="s">
        <v>1618</v>
      </c>
      <c r="J113" s="281">
        <v>20</v>
      </c>
      <c r="K113" s="295"/>
    </row>
    <row r="114" s="1" customFormat="1" ht="15" customHeight="1">
      <c r="B114" s="306"/>
      <c r="C114" s="281" t="s">
        <v>1658</v>
      </c>
      <c r="D114" s="281"/>
      <c r="E114" s="281"/>
      <c r="F114" s="304" t="s">
        <v>1616</v>
      </c>
      <c r="G114" s="281"/>
      <c r="H114" s="281" t="s">
        <v>1659</v>
      </c>
      <c r="I114" s="281" t="s">
        <v>1618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1616</v>
      </c>
      <c r="G115" s="281"/>
      <c r="H115" s="281" t="s">
        <v>1660</v>
      </c>
      <c r="I115" s="281" t="s">
        <v>1651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1616</v>
      </c>
      <c r="G116" s="281"/>
      <c r="H116" s="281" t="s">
        <v>1661</v>
      </c>
      <c r="I116" s="281" t="s">
        <v>1651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1616</v>
      </c>
      <c r="G117" s="281"/>
      <c r="H117" s="281" t="s">
        <v>1662</v>
      </c>
      <c r="I117" s="281" t="s">
        <v>1663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1664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1610</v>
      </c>
      <c r="D123" s="296"/>
      <c r="E123" s="296"/>
      <c r="F123" s="296" t="s">
        <v>1611</v>
      </c>
      <c r="G123" s="297"/>
      <c r="H123" s="296" t="s">
        <v>57</v>
      </c>
      <c r="I123" s="296" t="s">
        <v>60</v>
      </c>
      <c r="J123" s="296" t="s">
        <v>1612</v>
      </c>
      <c r="K123" s="325"/>
    </row>
    <row r="124" s="1" customFormat="1" ht="17.25" customHeight="1">
      <c r="B124" s="324"/>
      <c r="C124" s="298" t="s">
        <v>1613</v>
      </c>
      <c r="D124" s="298"/>
      <c r="E124" s="298"/>
      <c r="F124" s="299" t="s">
        <v>1614</v>
      </c>
      <c r="G124" s="300"/>
      <c r="H124" s="298"/>
      <c r="I124" s="298"/>
      <c r="J124" s="298" t="s">
        <v>1615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1619</v>
      </c>
      <c r="D126" s="303"/>
      <c r="E126" s="303"/>
      <c r="F126" s="304" t="s">
        <v>1616</v>
      </c>
      <c r="G126" s="281"/>
      <c r="H126" s="281" t="s">
        <v>1656</v>
      </c>
      <c r="I126" s="281" t="s">
        <v>1618</v>
      </c>
      <c r="J126" s="281">
        <v>120</v>
      </c>
      <c r="K126" s="329"/>
    </row>
    <row r="127" s="1" customFormat="1" ht="15" customHeight="1">
      <c r="B127" s="326"/>
      <c r="C127" s="281" t="s">
        <v>1665</v>
      </c>
      <c r="D127" s="281"/>
      <c r="E127" s="281"/>
      <c r="F127" s="304" t="s">
        <v>1616</v>
      </c>
      <c r="G127" s="281"/>
      <c r="H127" s="281" t="s">
        <v>1666</v>
      </c>
      <c r="I127" s="281" t="s">
        <v>1618</v>
      </c>
      <c r="J127" s="281" t="s">
        <v>1667</v>
      </c>
      <c r="K127" s="329"/>
    </row>
    <row r="128" s="1" customFormat="1" ht="15" customHeight="1">
      <c r="B128" s="326"/>
      <c r="C128" s="281" t="s">
        <v>1564</v>
      </c>
      <c r="D128" s="281"/>
      <c r="E128" s="281"/>
      <c r="F128" s="304" t="s">
        <v>1616</v>
      </c>
      <c r="G128" s="281"/>
      <c r="H128" s="281" t="s">
        <v>1668</v>
      </c>
      <c r="I128" s="281" t="s">
        <v>1618</v>
      </c>
      <c r="J128" s="281" t="s">
        <v>1667</v>
      </c>
      <c r="K128" s="329"/>
    </row>
    <row r="129" s="1" customFormat="1" ht="15" customHeight="1">
      <c r="B129" s="326"/>
      <c r="C129" s="281" t="s">
        <v>1627</v>
      </c>
      <c r="D129" s="281"/>
      <c r="E129" s="281"/>
      <c r="F129" s="304" t="s">
        <v>1622</v>
      </c>
      <c r="G129" s="281"/>
      <c r="H129" s="281" t="s">
        <v>1628</v>
      </c>
      <c r="I129" s="281" t="s">
        <v>1618</v>
      </c>
      <c r="J129" s="281">
        <v>15</v>
      </c>
      <c r="K129" s="329"/>
    </row>
    <row r="130" s="1" customFormat="1" ht="15" customHeight="1">
      <c r="B130" s="326"/>
      <c r="C130" s="307" t="s">
        <v>1629</v>
      </c>
      <c r="D130" s="307"/>
      <c r="E130" s="307"/>
      <c r="F130" s="308" t="s">
        <v>1622</v>
      </c>
      <c r="G130" s="307"/>
      <c r="H130" s="307" t="s">
        <v>1630</v>
      </c>
      <c r="I130" s="307" t="s">
        <v>1618</v>
      </c>
      <c r="J130" s="307">
        <v>15</v>
      </c>
      <c r="K130" s="329"/>
    </row>
    <row r="131" s="1" customFormat="1" ht="15" customHeight="1">
      <c r="B131" s="326"/>
      <c r="C131" s="307" t="s">
        <v>1631</v>
      </c>
      <c r="D131" s="307"/>
      <c r="E131" s="307"/>
      <c r="F131" s="308" t="s">
        <v>1622</v>
      </c>
      <c r="G131" s="307"/>
      <c r="H131" s="307" t="s">
        <v>1632</v>
      </c>
      <c r="I131" s="307" t="s">
        <v>1618</v>
      </c>
      <c r="J131" s="307">
        <v>20</v>
      </c>
      <c r="K131" s="329"/>
    </row>
    <row r="132" s="1" customFormat="1" ht="15" customHeight="1">
      <c r="B132" s="326"/>
      <c r="C132" s="307" t="s">
        <v>1633</v>
      </c>
      <c r="D132" s="307"/>
      <c r="E132" s="307"/>
      <c r="F132" s="308" t="s">
        <v>1622</v>
      </c>
      <c r="G132" s="307"/>
      <c r="H132" s="307" t="s">
        <v>1634</v>
      </c>
      <c r="I132" s="307" t="s">
        <v>1618</v>
      </c>
      <c r="J132" s="307">
        <v>20</v>
      </c>
      <c r="K132" s="329"/>
    </row>
    <row r="133" s="1" customFormat="1" ht="15" customHeight="1">
      <c r="B133" s="326"/>
      <c r="C133" s="281" t="s">
        <v>1621</v>
      </c>
      <c r="D133" s="281"/>
      <c r="E133" s="281"/>
      <c r="F133" s="304" t="s">
        <v>1622</v>
      </c>
      <c r="G133" s="281"/>
      <c r="H133" s="281" t="s">
        <v>1656</v>
      </c>
      <c r="I133" s="281" t="s">
        <v>1618</v>
      </c>
      <c r="J133" s="281">
        <v>50</v>
      </c>
      <c r="K133" s="329"/>
    </row>
    <row r="134" s="1" customFormat="1" ht="15" customHeight="1">
      <c r="B134" s="326"/>
      <c r="C134" s="281" t="s">
        <v>1635</v>
      </c>
      <c r="D134" s="281"/>
      <c r="E134" s="281"/>
      <c r="F134" s="304" t="s">
        <v>1622</v>
      </c>
      <c r="G134" s="281"/>
      <c r="H134" s="281" t="s">
        <v>1656</v>
      </c>
      <c r="I134" s="281" t="s">
        <v>1618</v>
      </c>
      <c r="J134" s="281">
        <v>50</v>
      </c>
      <c r="K134" s="329"/>
    </row>
    <row r="135" s="1" customFormat="1" ht="15" customHeight="1">
      <c r="B135" s="326"/>
      <c r="C135" s="281" t="s">
        <v>1641</v>
      </c>
      <c r="D135" s="281"/>
      <c r="E135" s="281"/>
      <c r="F135" s="304" t="s">
        <v>1622</v>
      </c>
      <c r="G135" s="281"/>
      <c r="H135" s="281" t="s">
        <v>1656</v>
      </c>
      <c r="I135" s="281" t="s">
        <v>1618</v>
      </c>
      <c r="J135" s="281">
        <v>50</v>
      </c>
      <c r="K135" s="329"/>
    </row>
    <row r="136" s="1" customFormat="1" ht="15" customHeight="1">
      <c r="B136" s="326"/>
      <c r="C136" s="281" t="s">
        <v>1643</v>
      </c>
      <c r="D136" s="281"/>
      <c r="E136" s="281"/>
      <c r="F136" s="304" t="s">
        <v>1622</v>
      </c>
      <c r="G136" s="281"/>
      <c r="H136" s="281" t="s">
        <v>1656</v>
      </c>
      <c r="I136" s="281" t="s">
        <v>1618</v>
      </c>
      <c r="J136" s="281">
        <v>50</v>
      </c>
      <c r="K136" s="329"/>
    </row>
    <row r="137" s="1" customFormat="1" ht="15" customHeight="1">
      <c r="B137" s="326"/>
      <c r="C137" s="281" t="s">
        <v>1644</v>
      </c>
      <c r="D137" s="281"/>
      <c r="E137" s="281"/>
      <c r="F137" s="304" t="s">
        <v>1622</v>
      </c>
      <c r="G137" s="281"/>
      <c r="H137" s="281" t="s">
        <v>1669</v>
      </c>
      <c r="I137" s="281" t="s">
        <v>1618</v>
      </c>
      <c r="J137" s="281">
        <v>255</v>
      </c>
      <c r="K137" s="329"/>
    </row>
    <row r="138" s="1" customFormat="1" ht="15" customHeight="1">
      <c r="B138" s="326"/>
      <c r="C138" s="281" t="s">
        <v>1646</v>
      </c>
      <c r="D138" s="281"/>
      <c r="E138" s="281"/>
      <c r="F138" s="304" t="s">
        <v>1616</v>
      </c>
      <c r="G138" s="281"/>
      <c r="H138" s="281" t="s">
        <v>1670</v>
      </c>
      <c r="I138" s="281" t="s">
        <v>1648</v>
      </c>
      <c r="J138" s="281"/>
      <c r="K138" s="329"/>
    </row>
    <row r="139" s="1" customFormat="1" ht="15" customHeight="1">
      <c r="B139" s="326"/>
      <c r="C139" s="281" t="s">
        <v>1649</v>
      </c>
      <c r="D139" s="281"/>
      <c r="E139" s="281"/>
      <c r="F139" s="304" t="s">
        <v>1616</v>
      </c>
      <c r="G139" s="281"/>
      <c r="H139" s="281" t="s">
        <v>1671</v>
      </c>
      <c r="I139" s="281" t="s">
        <v>1651</v>
      </c>
      <c r="J139" s="281"/>
      <c r="K139" s="329"/>
    </row>
    <row r="140" s="1" customFormat="1" ht="15" customHeight="1">
      <c r="B140" s="326"/>
      <c r="C140" s="281" t="s">
        <v>1652</v>
      </c>
      <c r="D140" s="281"/>
      <c r="E140" s="281"/>
      <c r="F140" s="304" t="s">
        <v>1616</v>
      </c>
      <c r="G140" s="281"/>
      <c r="H140" s="281" t="s">
        <v>1652</v>
      </c>
      <c r="I140" s="281" t="s">
        <v>1651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1616</v>
      </c>
      <c r="G141" s="281"/>
      <c r="H141" s="281" t="s">
        <v>1672</v>
      </c>
      <c r="I141" s="281" t="s">
        <v>1651</v>
      </c>
      <c r="J141" s="281"/>
      <c r="K141" s="329"/>
    </row>
    <row r="142" s="1" customFormat="1" ht="15" customHeight="1">
      <c r="B142" s="326"/>
      <c r="C142" s="281" t="s">
        <v>1673</v>
      </c>
      <c r="D142" s="281"/>
      <c r="E142" s="281"/>
      <c r="F142" s="304" t="s">
        <v>1616</v>
      </c>
      <c r="G142" s="281"/>
      <c r="H142" s="281" t="s">
        <v>1674</v>
      </c>
      <c r="I142" s="281" t="s">
        <v>1651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1675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1610</v>
      </c>
      <c r="D148" s="296"/>
      <c r="E148" s="296"/>
      <c r="F148" s="296" t="s">
        <v>1611</v>
      </c>
      <c r="G148" s="297"/>
      <c r="H148" s="296" t="s">
        <v>57</v>
      </c>
      <c r="I148" s="296" t="s">
        <v>60</v>
      </c>
      <c r="J148" s="296" t="s">
        <v>1612</v>
      </c>
      <c r="K148" s="295"/>
    </row>
    <row r="149" s="1" customFormat="1" ht="17.25" customHeight="1">
      <c r="B149" s="293"/>
      <c r="C149" s="298" t="s">
        <v>1613</v>
      </c>
      <c r="D149" s="298"/>
      <c r="E149" s="298"/>
      <c r="F149" s="299" t="s">
        <v>1614</v>
      </c>
      <c r="G149" s="300"/>
      <c r="H149" s="298"/>
      <c r="I149" s="298"/>
      <c r="J149" s="298" t="s">
        <v>1615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1619</v>
      </c>
      <c r="D151" s="281"/>
      <c r="E151" s="281"/>
      <c r="F151" s="334" t="s">
        <v>1616</v>
      </c>
      <c r="G151" s="281"/>
      <c r="H151" s="333" t="s">
        <v>1656</v>
      </c>
      <c r="I151" s="333" t="s">
        <v>1618</v>
      </c>
      <c r="J151" s="333">
        <v>120</v>
      </c>
      <c r="K151" s="329"/>
    </row>
    <row r="152" s="1" customFormat="1" ht="15" customHeight="1">
      <c r="B152" s="306"/>
      <c r="C152" s="333" t="s">
        <v>1665</v>
      </c>
      <c r="D152" s="281"/>
      <c r="E152" s="281"/>
      <c r="F152" s="334" t="s">
        <v>1616</v>
      </c>
      <c r="G152" s="281"/>
      <c r="H152" s="333" t="s">
        <v>1676</v>
      </c>
      <c r="I152" s="333" t="s">
        <v>1618</v>
      </c>
      <c r="J152" s="333" t="s">
        <v>1667</v>
      </c>
      <c r="K152" s="329"/>
    </row>
    <row r="153" s="1" customFormat="1" ht="15" customHeight="1">
      <c r="B153" s="306"/>
      <c r="C153" s="333" t="s">
        <v>1564</v>
      </c>
      <c r="D153" s="281"/>
      <c r="E153" s="281"/>
      <c r="F153" s="334" t="s">
        <v>1616</v>
      </c>
      <c r="G153" s="281"/>
      <c r="H153" s="333" t="s">
        <v>1677</v>
      </c>
      <c r="I153" s="333" t="s">
        <v>1618</v>
      </c>
      <c r="J153" s="333" t="s">
        <v>1667</v>
      </c>
      <c r="K153" s="329"/>
    </row>
    <row r="154" s="1" customFormat="1" ht="15" customHeight="1">
      <c r="B154" s="306"/>
      <c r="C154" s="333" t="s">
        <v>1621</v>
      </c>
      <c r="D154" s="281"/>
      <c r="E154" s="281"/>
      <c r="F154" s="334" t="s">
        <v>1622</v>
      </c>
      <c r="G154" s="281"/>
      <c r="H154" s="333" t="s">
        <v>1656</v>
      </c>
      <c r="I154" s="333" t="s">
        <v>1618</v>
      </c>
      <c r="J154" s="333">
        <v>50</v>
      </c>
      <c r="K154" s="329"/>
    </row>
    <row r="155" s="1" customFormat="1" ht="15" customHeight="1">
      <c r="B155" s="306"/>
      <c r="C155" s="333" t="s">
        <v>1624</v>
      </c>
      <c r="D155" s="281"/>
      <c r="E155" s="281"/>
      <c r="F155" s="334" t="s">
        <v>1616</v>
      </c>
      <c r="G155" s="281"/>
      <c r="H155" s="333" t="s">
        <v>1656</v>
      </c>
      <c r="I155" s="333" t="s">
        <v>1626</v>
      </c>
      <c r="J155" s="333"/>
      <c r="K155" s="329"/>
    </row>
    <row r="156" s="1" customFormat="1" ht="15" customHeight="1">
      <c r="B156" s="306"/>
      <c r="C156" s="333" t="s">
        <v>1635</v>
      </c>
      <c r="D156" s="281"/>
      <c r="E156" s="281"/>
      <c r="F156" s="334" t="s">
        <v>1622</v>
      </c>
      <c r="G156" s="281"/>
      <c r="H156" s="333" t="s">
        <v>1656</v>
      </c>
      <c r="I156" s="333" t="s">
        <v>1618</v>
      </c>
      <c r="J156" s="333">
        <v>50</v>
      </c>
      <c r="K156" s="329"/>
    </row>
    <row r="157" s="1" customFormat="1" ht="15" customHeight="1">
      <c r="B157" s="306"/>
      <c r="C157" s="333" t="s">
        <v>1643</v>
      </c>
      <c r="D157" s="281"/>
      <c r="E157" s="281"/>
      <c r="F157" s="334" t="s">
        <v>1622</v>
      </c>
      <c r="G157" s="281"/>
      <c r="H157" s="333" t="s">
        <v>1656</v>
      </c>
      <c r="I157" s="333" t="s">
        <v>1618</v>
      </c>
      <c r="J157" s="333">
        <v>50</v>
      </c>
      <c r="K157" s="329"/>
    </row>
    <row r="158" s="1" customFormat="1" ht="15" customHeight="1">
      <c r="B158" s="306"/>
      <c r="C158" s="333" t="s">
        <v>1641</v>
      </c>
      <c r="D158" s="281"/>
      <c r="E158" s="281"/>
      <c r="F158" s="334" t="s">
        <v>1622</v>
      </c>
      <c r="G158" s="281"/>
      <c r="H158" s="333" t="s">
        <v>1656</v>
      </c>
      <c r="I158" s="333" t="s">
        <v>1618</v>
      </c>
      <c r="J158" s="333">
        <v>50</v>
      </c>
      <c r="K158" s="329"/>
    </row>
    <row r="159" s="1" customFormat="1" ht="15" customHeight="1">
      <c r="B159" s="306"/>
      <c r="C159" s="333" t="s">
        <v>89</v>
      </c>
      <c r="D159" s="281"/>
      <c r="E159" s="281"/>
      <c r="F159" s="334" t="s">
        <v>1616</v>
      </c>
      <c r="G159" s="281"/>
      <c r="H159" s="333" t="s">
        <v>1678</v>
      </c>
      <c r="I159" s="333" t="s">
        <v>1618</v>
      </c>
      <c r="J159" s="333" t="s">
        <v>1679</v>
      </c>
      <c r="K159" s="329"/>
    </row>
    <row r="160" s="1" customFormat="1" ht="15" customHeight="1">
      <c r="B160" s="306"/>
      <c r="C160" s="333" t="s">
        <v>1680</v>
      </c>
      <c r="D160" s="281"/>
      <c r="E160" s="281"/>
      <c r="F160" s="334" t="s">
        <v>1616</v>
      </c>
      <c r="G160" s="281"/>
      <c r="H160" s="333" t="s">
        <v>1681</v>
      </c>
      <c r="I160" s="333" t="s">
        <v>1651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1682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1610</v>
      </c>
      <c r="D166" s="296"/>
      <c r="E166" s="296"/>
      <c r="F166" s="296" t="s">
        <v>1611</v>
      </c>
      <c r="G166" s="338"/>
      <c r="H166" s="339" t="s">
        <v>57</v>
      </c>
      <c r="I166" s="339" t="s">
        <v>60</v>
      </c>
      <c r="J166" s="296" t="s">
        <v>1612</v>
      </c>
      <c r="K166" s="273"/>
    </row>
    <row r="167" s="1" customFormat="1" ht="17.25" customHeight="1">
      <c r="B167" s="274"/>
      <c r="C167" s="298" t="s">
        <v>1613</v>
      </c>
      <c r="D167" s="298"/>
      <c r="E167" s="298"/>
      <c r="F167" s="299" t="s">
        <v>1614</v>
      </c>
      <c r="G167" s="340"/>
      <c r="H167" s="341"/>
      <c r="I167" s="341"/>
      <c r="J167" s="298" t="s">
        <v>1615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1619</v>
      </c>
      <c r="D169" s="281"/>
      <c r="E169" s="281"/>
      <c r="F169" s="304" t="s">
        <v>1616</v>
      </c>
      <c r="G169" s="281"/>
      <c r="H169" s="281" t="s">
        <v>1656</v>
      </c>
      <c r="I169" s="281" t="s">
        <v>1618</v>
      </c>
      <c r="J169" s="281">
        <v>120</v>
      </c>
      <c r="K169" s="329"/>
    </row>
    <row r="170" s="1" customFormat="1" ht="15" customHeight="1">
      <c r="B170" s="306"/>
      <c r="C170" s="281" t="s">
        <v>1665</v>
      </c>
      <c r="D170" s="281"/>
      <c r="E170" s="281"/>
      <c r="F170" s="304" t="s">
        <v>1616</v>
      </c>
      <c r="G170" s="281"/>
      <c r="H170" s="281" t="s">
        <v>1666</v>
      </c>
      <c r="I170" s="281" t="s">
        <v>1618</v>
      </c>
      <c r="J170" s="281" t="s">
        <v>1667</v>
      </c>
      <c r="K170" s="329"/>
    </row>
    <row r="171" s="1" customFormat="1" ht="15" customHeight="1">
      <c r="B171" s="306"/>
      <c r="C171" s="281" t="s">
        <v>1564</v>
      </c>
      <c r="D171" s="281"/>
      <c r="E171" s="281"/>
      <c r="F171" s="304" t="s">
        <v>1616</v>
      </c>
      <c r="G171" s="281"/>
      <c r="H171" s="281" t="s">
        <v>1683</v>
      </c>
      <c r="I171" s="281" t="s">
        <v>1618</v>
      </c>
      <c r="J171" s="281" t="s">
        <v>1667</v>
      </c>
      <c r="K171" s="329"/>
    </row>
    <row r="172" s="1" customFormat="1" ht="15" customHeight="1">
      <c r="B172" s="306"/>
      <c r="C172" s="281" t="s">
        <v>1621</v>
      </c>
      <c r="D172" s="281"/>
      <c r="E172" s="281"/>
      <c r="F172" s="304" t="s">
        <v>1622</v>
      </c>
      <c r="G172" s="281"/>
      <c r="H172" s="281" t="s">
        <v>1683</v>
      </c>
      <c r="I172" s="281" t="s">
        <v>1618</v>
      </c>
      <c r="J172" s="281">
        <v>50</v>
      </c>
      <c r="K172" s="329"/>
    </row>
    <row r="173" s="1" customFormat="1" ht="15" customHeight="1">
      <c r="B173" s="306"/>
      <c r="C173" s="281" t="s">
        <v>1624</v>
      </c>
      <c r="D173" s="281"/>
      <c r="E173" s="281"/>
      <c r="F173" s="304" t="s">
        <v>1616</v>
      </c>
      <c r="G173" s="281"/>
      <c r="H173" s="281" t="s">
        <v>1683</v>
      </c>
      <c r="I173" s="281" t="s">
        <v>1626</v>
      </c>
      <c r="J173" s="281"/>
      <c r="K173" s="329"/>
    </row>
    <row r="174" s="1" customFormat="1" ht="15" customHeight="1">
      <c r="B174" s="306"/>
      <c r="C174" s="281" t="s">
        <v>1635</v>
      </c>
      <c r="D174" s="281"/>
      <c r="E174" s="281"/>
      <c r="F174" s="304" t="s">
        <v>1622</v>
      </c>
      <c r="G174" s="281"/>
      <c r="H174" s="281" t="s">
        <v>1683</v>
      </c>
      <c r="I174" s="281" t="s">
        <v>1618</v>
      </c>
      <c r="J174" s="281">
        <v>50</v>
      </c>
      <c r="K174" s="329"/>
    </row>
    <row r="175" s="1" customFormat="1" ht="15" customHeight="1">
      <c r="B175" s="306"/>
      <c r="C175" s="281" t="s">
        <v>1643</v>
      </c>
      <c r="D175" s="281"/>
      <c r="E175" s="281"/>
      <c r="F175" s="304" t="s">
        <v>1622</v>
      </c>
      <c r="G175" s="281"/>
      <c r="H175" s="281" t="s">
        <v>1683</v>
      </c>
      <c r="I175" s="281" t="s">
        <v>1618</v>
      </c>
      <c r="J175" s="281">
        <v>50</v>
      </c>
      <c r="K175" s="329"/>
    </row>
    <row r="176" s="1" customFormat="1" ht="15" customHeight="1">
      <c r="B176" s="306"/>
      <c r="C176" s="281" t="s">
        <v>1641</v>
      </c>
      <c r="D176" s="281"/>
      <c r="E176" s="281"/>
      <c r="F176" s="304" t="s">
        <v>1622</v>
      </c>
      <c r="G176" s="281"/>
      <c r="H176" s="281" t="s">
        <v>1683</v>
      </c>
      <c r="I176" s="281" t="s">
        <v>1618</v>
      </c>
      <c r="J176" s="281">
        <v>50</v>
      </c>
      <c r="K176" s="329"/>
    </row>
    <row r="177" s="1" customFormat="1" ht="15" customHeight="1">
      <c r="B177" s="306"/>
      <c r="C177" s="281" t="s">
        <v>121</v>
      </c>
      <c r="D177" s="281"/>
      <c r="E177" s="281"/>
      <c r="F177" s="304" t="s">
        <v>1616</v>
      </c>
      <c r="G177" s="281"/>
      <c r="H177" s="281" t="s">
        <v>1684</v>
      </c>
      <c r="I177" s="281" t="s">
        <v>1685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1616</v>
      </c>
      <c r="G178" s="281"/>
      <c r="H178" s="281" t="s">
        <v>1686</v>
      </c>
      <c r="I178" s="281" t="s">
        <v>1687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1616</v>
      </c>
      <c r="G179" s="281"/>
      <c r="H179" s="281" t="s">
        <v>1688</v>
      </c>
      <c r="I179" s="281" t="s">
        <v>1618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1616</v>
      </c>
      <c r="G180" s="281"/>
      <c r="H180" s="281" t="s">
        <v>1689</v>
      </c>
      <c r="I180" s="281" t="s">
        <v>1618</v>
      </c>
      <c r="J180" s="281">
        <v>255</v>
      </c>
      <c r="K180" s="329"/>
    </row>
    <row r="181" s="1" customFormat="1" ht="15" customHeight="1">
      <c r="B181" s="306"/>
      <c r="C181" s="281" t="s">
        <v>122</v>
      </c>
      <c r="D181" s="281"/>
      <c r="E181" s="281"/>
      <c r="F181" s="304" t="s">
        <v>1616</v>
      </c>
      <c r="G181" s="281"/>
      <c r="H181" s="281" t="s">
        <v>1580</v>
      </c>
      <c r="I181" s="281" t="s">
        <v>1618</v>
      </c>
      <c r="J181" s="281">
        <v>10</v>
      </c>
      <c r="K181" s="329"/>
    </row>
    <row r="182" s="1" customFormat="1" ht="15" customHeight="1">
      <c r="B182" s="306"/>
      <c r="C182" s="281" t="s">
        <v>123</v>
      </c>
      <c r="D182" s="281"/>
      <c r="E182" s="281"/>
      <c r="F182" s="304" t="s">
        <v>1616</v>
      </c>
      <c r="G182" s="281"/>
      <c r="H182" s="281" t="s">
        <v>1690</v>
      </c>
      <c r="I182" s="281" t="s">
        <v>1651</v>
      </c>
      <c r="J182" s="281"/>
      <c r="K182" s="329"/>
    </row>
    <row r="183" s="1" customFormat="1" ht="15" customHeight="1">
      <c r="B183" s="306"/>
      <c r="C183" s="281" t="s">
        <v>1691</v>
      </c>
      <c r="D183" s="281"/>
      <c r="E183" s="281"/>
      <c r="F183" s="304" t="s">
        <v>1616</v>
      </c>
      <c r="G183" s="281"/>
      <c r="H183" s="281" t="s">
        <v>1692</v>
      </c>
      <c r="I183" s="281" t="s">
        <v>1651</v>
      </c>
      <c r="J183" s="281"/>
      <c r="K183" s="329"/>
    </row>
    <row r="184" s="1" customFormat="1" ht="15" customHeight="1">
      <c r="B184" s="306"/>
      <c r="C184" s="281" t="s">
        <v>1680</v>
      </c>
      <c r="D184" s="281"/>
      <c r="E184" s="281"/>
      <c r="F184" s="304" t="s">
        <v>1616</v>
      </c>
      <c r="G184" s="281"/>
      <c r="H184" s="281" t="s">
        <v>1693</v>
      </c>
      <c r="I184" s="281" t="s">
        <v>1651</v>
      </c>
      <c r="J184" s="281"/>
      <c r="K184" s="329"/>
    </row>
    <row r="185" s="1" customFormat="1" ht="15" customHeight="1">
      <c r="B185" s="306"/>
      <c r="C185" s="281" t="s">
        <v>125</v>
      </c>
      <c r="D185" s="281"/>
      <c r="E185" s="281"/>
      <c r="F185" s="304" t="s">
        <v>1622</v>
      </c>
      <c r="G185" s="281"/>
      <c r="H185" s="281" t="s">
        <v>1694</v>
      </c>
      <c r="I185" s="281" t="s">
        <v>1618</v>
      </c>
      <c r="J185" s="281">
        <v>50</v>
      </c>
      <c r="K185" s="329"/>
    </row>
    <row r="186" s="1" customFormat="1" ht="15" customHeight="1">
      <c r="B186" s="306"/>
      <c r="C186" s="281" t="s">
        <v>1695</v>
      </c>
      <c r="D186" s="281"/>
      <c r="E186" s="281"/>
      <c r="F186" s="304" t="s">
        <v>1622</v>
      </c>
      <c r="G186" s="281"/>
      <c r="H186" s="281" t="s">
        <v>1696</v>
      </c>
      <c r="I186" s="281" t="s">
        <v>1697</v>
      </c>
      <c r="J186" s="281"/>
      <c r="K186" s="329"/>
    </row>
    <row r="187" s="1" customFormat="1" ht="15" customHeight="1">
      <c r="B187" s="306"/>
      <c r="C187" s="281" t="s">
        <v>1698</v>
      </c>
      <c r="D187" s="281"/>
      <c r="E187" s="281"/>
      <c r="F187" s="304" t="s">
        <v>1622</v>
      </c>
      <c r="G187" s="281"/>
      <c r="H187" s="281" t="s">
        <v>1699</v>
      </c>
      <c r="I187" s="281" t="s">
        <v>1697</v>
      </c>
      <c r="J187" s="281"/>
      <c r="K187" s="329"/>
    </row>
    <row r="188" s="1" customFormat="1" ht="15" customHeight="1">
      <c r="B188" s="306"/>
      <c r="C188" s="281" t="s">
        <v>1700</v>
      </c>
      <c r="D188" s="281"/>
      <c r="E188" s="281"/>
      <c r="F188" s="304" t="s">
        <v>1622</v>
      </c>
      <c r="G188" s="281"/>
      <c r="H188" s="281" t="s">
        <v>1701</v>
      </c>
      <c r="I188" s="281" t="s">
        <v>1697</v>
      </c>
      <c r="J188" s="281"/>
      <c r="K188" s="329"/>
    </row>
    <row r="189" s="1" customFormat="1" ht="15" customHeight="1">
      <c r="B189" s="306"/>
      <c r="C189" s="342" t="s">
        <v>1702</v>
      </c>
      <c r="D189" s="281"/>
      <c r="E189" s="281"/>
      <c r="F189" s="304" t="s">
        <v>1622</v>
      </c>
      <c r="G189" s="281"/>
      <c r="H189" s="281" t="s">
        <v>1703</v>
      </c>
      <c r="I189" s="281" t="s">
        <v>1704</v>
      </c>
      <c r="J189" s="343" t="s">
        <v>1705</v>
      </c>
      <c r="K189" s="329"/>
    </row>
    <row r="190" s="1" customFormat="1" ht="15" customHeight="1">
      <c r="B190" s="306"/>
      <c r="C190" s="342" t="s">
        <v>45</v>
      </c>
      <c r="D190" s="281"/>
      <c r="E190" s="281"/>
      <c r="F190" s="304" t="s">
        <v>1616</v>
      </c>
      <c r="G190" s="281"/>
      <c r="H190" s="278" t="s">
        <v>1706</v>
      </c>
      <c r="I190" s="281" t="s">
        <v>1707</v>
      </c>
      <c r="J190" s="281"/>
      <c r="K190" s="329"/>
    </row>
    <row r="191" s="1" customFormat="1" ht="15" customHeight="1">
      <c r="B191" s="306"/>
      <c r="C191" s="342" t="s">
        <v>1708</v>
      </c>
      <c r="D191" s="281"/>
      <c r="E191" s="281"/>
      <c r="F191" s="304" t="s">
        <v>1616</v>
      </c>
      <c r="G191" s="281"/>
      <c r="H191" s="281" t="s">
        <v>1709</v>
      </c>
      <c r="I191" s="281" t="s">
        <v>1651</v>
      </c>
      <c r="J191" s="281"/>
      <c r="K191" s="329"/>
    </row>
    <row r="192" s="1" customFormat="1" ht="15" customHeight="1">
      <c r="B192" s="306"/>
      <c r="C192" s="342" t="s">
        <v>1710</v>
      </c>
      <c r="D192" s="281"/>
      <c r="E192" s="281"/>
      <c r="F192" s="304" t="s">
        <v>1616</v>
      </c>
      <c r="G192" s="281"/>
      <c r="H192" s="281" t="s">
        <v>1711</v>
      </c>
      <c r="I192" s="281" t="s">
        <v>1651</v>
      </c>
      <c r="J192" s="281"/>
      <c r="K192" s="329"/>
    </row>
    <row r="193" s="1" customFormat="1" ht="15" customHeight="1">
      <c r="B193" s="306"/>
      <c r="C193" s="342" t="s">
        <v>1712</v>
      </c>
      <c r="D193" s="281"/>
      <c r="E193" s="281"/>
      <c r="F193" s="304" t="s">
        <v>1622</v>
      </c>
      <c r="G193" s="281"/>
      <c r="H193" s="281" t="s">
        <v>1713</v>
      </c>
      <c r="I193" s="281" t="s">
        <v>1651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1714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1715</v>
      </c>
      <c r="D200" s="345"/>
      <c r="E200" s="345"/>
      <c r="F200" s="345" t="s">
        <v>1716</v>
      </c>
      <c r="G200" s="346"/>
      <c r="H200" s="345" t="s">
        <v>1717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1707</v>
      </c>
      <c r="D202" s="281"/>
      <c r="E202" s="281"/>
      <c r="F202" s="304" t="s">
        <v>46</v>
      </c>
      <c r="G202" s="281"/>
      <c r="H202" s="281" t="s">
        <v>1718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47</v>
      </c>
      <c r="G203" s="281"/>
      <c r="H203" s="281" t="s">
        <v>1719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50</v>
      </c>
      <c r="G204" s="281"/>
      <c r="H204" s="281" t="s">
        <v>1720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48</v>
      </c>
      <c r="G205" s="281"/>
      <c r="H205" s="281" t="s">
        <v>1721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49</v>
      </c>
      <c r="G206" s="281"/>
      <c r="H206" s="281" t="s">
        <v>1722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1663</v>
      </c>
      <c r="D208" s="281"/>
      <c r="E208" s="281"/>
      <c r="F208" s="304" t="s">
        <v>82</v>
      </c>
      <c r="G208" s="281"/>
      <c r="H208" s="281" t="s">
        <v>1723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1558</v>
      </c>
      <c r="G209" s="281"/>
      <c r="H209" s="281" t="s">
        <v>1559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1556</v>
      </c>
      <c r="G210" s="281"/>
      <c r="H210" s="281" t="s">
        <v>1724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1560</v>
      </c>
      <c r="G211" s="342"/>
      <c r="H211" s="333" t="s">
        <v>1561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1562</v>
      </c>
      <c r="G212" s="342"/>
      <c r="H212" s="333" t="s">
        <v>1725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1687</v>
      </c>
      <c r="D214" s="281"/>
      <c r="E214" s="281"/>
      <c r="F214" s="304">
        <v>1</v>
      </c>
      <c r="G214" s="342"/>
      <c r="H214" s="333" t="s">
        <v>1726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1727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1728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1729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2022-12-20T12:38:39Z</dcterms:created>
  <dcterms:modified xsi:type="dcterms:W3CDTF">2022-12-20T12:38:48Z</dcterms:modified>
</cp:coreProperties>
</file>